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OPRAVA KOMUNIKACE..." sheetId="2" r:id="rId2"/>
    <sheet name="SO 02 - OPRAVA KOMUNIKACE..." sheetId="3" r:id="rId3"/>
    <sheet name="SO 03 - PARKOVIŠTĚ" sheetId="4" r:id="rId4"/>
    <sheet name="VRN - VEDLEJŠÍ A OSTATNÍ 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'SO 01 - OPRAVA KOMUNIKACE...'!$C$85:$K$230</definedName>
    <definedName name="_xlnm.Print_Area" localSheetId="1">'SO 01 - OPRAVA KOMUNIKACE...'!$C$4:$J$39,'SO 01 - OPRAVA KOMUNIKACE...'!$C$45:$J$67,'SO 01 - OPRAVA KOMUNIKACE...'!$C$73:$K$230</definedName>
    <definedName name="_xlnm.Print_Titles" localSheetId="1">'SO 01 - OPRAVA KOMUNIKACE...'!$85:$85</definedName>
    <definedName name="_xlnm._FilterDatabase" localSheetId="2" hidden="1">'SO 02 - OPRAVA KOMUNIKACE...'!$C$85:$K$239</definedName>
    <definedName name="_xlnm.Print_Area" localSheetId="2">'SO 02 - OPRAVA KOMUNIKACE...'!$C$4:$J$39,'SO 02 - OPRAVA KOMUNIKACE...'!$C$45:$J$67,'SO 02 - OPRAVA KOMUNIKACE...'!$C$73:$K$239</definedName>
    <definedName name="_xlnm.Print_Titles" localSheetId="2">'SO 02 - OPRAVA KOMUNIKACE...'!$85:$85</definedName>
    <definedName name="_xlnm._FilterDatabase" localSheetId="3" hidden="1">'SO 03 - PARKOVIŠTĚ'!$C$84:$K$170</definedName>
    <definedName name="_xlnm.Print_Area" localSheetId="3">'SO 03 - PARKOVIŠTĚ'!$C$4:$J$39,'SO 03 - PARKOVIŠTĚ'!$C$45:$J$66,'SO 03 - PARKOVIŠTĚ'!$C$72:$K$170</definedName>
    <definedName name="_xlnm.Print_Titles" localSheetId="3">'SO 03 - PARKOVIŠTĚ'!$84:$84</definedName>
    <definedName name="_xlnm._FilterDatabase" localSheetId="4" hidden="1">'VRN - VEDLEJŠÍ A OSTATNÍ ...'!$C$84:$K$137</definedName>
    <definedName name="_xlnm.Print_Area" localSheetId="4">'VRN - VEDLEJŠÍ A OSTATNÍ ...'!$C$4:$J$39,'VRN - VEDLEJŠÍ A OSTATNÍ ...'!$C$45:$J$66,'VRN - VEDLEJŠÍ A OSTATNÍ ...'!$C$72:$K$137</definedName>
    <definedName name="_xlnm.Print_Titles" localSheetId="4">'VRN - VEDLEJŠÍ A OSTATNÍ ...'!$84:$84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T125"/>
  <c r="R126"/>
  <c r="R125"/>
  <c r="P126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52"/>
  <c r="E7"/>
  <c r="E75"/>
  <c i="4" r="J37"/>
  <c r="J36"/>
  <c i="1" r="AY57"/>
  <c i="4" r="J35"/>
  <c i="1" r="AX57"/>
  <c i="4" r="BI169"/>
  <c r="BH169"/>
  <c r="BG169"/>
  <c r="BF169"/>
  <c r="T169"/>
  <c r="T168"/>
  <c r="R169"/>
  <c r="R168"/>
  <c r="P169"/>
  <c r="P168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2"/>
  <c r="BH152"/>
  <c r="BG152"/>
  <c r="BF152"/>
  <c r="T152"/>
  <c r="R152"/>
  <c r="P152"/>
  <c r="BI147"/>
  <c r="BH147"/>
  <c r="BG147"/>
  <c r="BF147"/>
  <c r="T147"/>
  <c r="R147"/>
  <c r="P147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52"/>
  <c r="E7"/>
  <c r="E48"/>
  <c i="3" r="J37"/>
  <c r="J36"/>
  <c i="1" r="AY56"/>
  <c i="3" r="J35"/>
  <c i="1" r="AX56"/>
  <c i="3" r="BI238"/>
  <c r="BH238"/>
  <c r="BG238"/>
  <c r="BF238"/>
  <c r="T238"/>
  <c r="T237"/>
  <c r="R238"/>
  <c r="R237"/>
  <c r="P238"/>
  <c r="P237"/>
  <c r="BI234"/>
  <c r="BH234"/>
  <c r="BG234"/>
  <c r="BF234"/>
  <c r="T234"/>
  <c r="R234"/>
  <c r="P234"/>
  <c r="BI231"/>
  <c r="BH231"/>
  <c r="BG231"/>
  <c r="BF231"/>
  <c r="T231"/>
  <c r="R231"/>
  <c r="P231"/>
  <c r="BI226"/>
  <c r="BH226"/>
  <c r="BG226"/>
  <c r="BF226"/>
  <c r="T226"/>
  <c r="R226"/>
  <c r="P226"/>
  <c r="BI220"/>
  <c r="BH220"/>
  <c r="BG220"/>
  <c r="BF220"/>
  <c r="T220"/>
  <c r="R220"/>
  <c r="P220"/>
  <c r="BI215"/>
  <c r="BH215"/>
  <c r="BG215"/>
  <c r="BF215"/>
  <c r="T215"/>
  <c r="R215"/>
  <c r="P215"/>
  <c r="BI210"/>
  <c r="BH210"/>
  <c r="BG210"/>
  <c r="BF210"/>
  <c r="T210"/>
  <c r="R210"/>
  <c r="P210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5"/>
  <c r="BH175"/>
  <c r="BG175"/>
  <c r="BF175"/>
  <c r="T175"/>
  <c r="R175"/>
  <c r="P175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55"/>
  <c r="J17"/>
  <c r="J12"/>
  <c r="J80"/>
  <c r="E7"/>
  <c r="E76"/>
  <c i="2" r="J37"/>
  <c r="J36"/>
  <c i="1" r="AY55"/>
  <c i="2" r="J35"/>
  <c i="1" r="AX55"/>
  <c i="2" r="BI229"/>
  <c r="BH229"/>
  <c r="BG229"/>
  <c r="BF229"/>
  <c r="T229"/>
  <c r="T228"/>
  <c r="R229"/>
  <c r="R228"/>
  <c r="P229"/>
  <c r="P228"/>
  <c r="BI225"/>
  <c r="BH225"/>
  <c r="BG225"/>
  <c r="BF225"/>
  <c r="T225"/>
  <c r="R225"/>
  <c r="P225"/>
  <c r="BI223"/>
  <c r="BH223"/>
  <c r="BG223"/>
  <c r="BF223"/>
  <c r="T223"/>
  <c r="R223"/>
  <c r="P223"/>
  <c r="BI218"/>
  <c r="BH218"/>
  <c r="BG218"/>
  <c r="BF218"/>
  <c r="T218"/>
  <c r="R218"/>
  <c r="P218"/>
  <c r="BI213"/>
  <c r="BH213"/>
  <c r="BG213"/>
  <c r="BF213"/>
  <c r="T213"/>
  <c r="R213"/>
  <c r="P213"/>
  <c r="BI208"/>
  <c r="BH208"/>
  <c r="BG208"/>
  <c r="BF208"/>
  <c r="T208"/>
  <c r="R208"/>
  <c r="P208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5"/>
  <c r="BH165"/>
  <c r="BG165"/>
  <c r="BF165"/>
  <c r="T165"/>
  <c r="R165"/>
  <c r="P165"/>
  <c r="BI162"/>
  <c r="BH162"/>
  <c r="BG162"/>
  <c r="BF162"/>
  <c r="T162"/>
  <c r="R162"/>
  <c r="P162"/>
  <c r="BI157"/>
  <c r="BH157"/>
  <c r="BG157"/>
  <c r="BF157"/>
  <c r="T157"/>
  <c r="R157"/>
  <c r="P157"/>
  <c r="BI155"/>
  <c r="BH155"/>
  <c r="BG155"/>
  <c r="BF155"/>
  <c r="T155"/>
  <c r="R155"/>
  <c r="P155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6"/>
  <c r="BH116"/>
  <c r="BG116"/>
  <c r="BF116"/>
  <c r="T116"/>
  <c r="R116"/>
  <c r="P116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0"/>
  <c r="BH100"/>
  <c r="BG100"/>
  <c r="BF100"/>
  <c r="T100"/>
  <c r="R100"/>
  <c r="P100"/>
  <c r="BI97"/>
  <c r="BH97"/>
  <c r="BG97"/>
  <c r="BF97"/>
  <c r="T97"/>
  <c r="R97"/>
  <c r="P97"/>
  <c r="BI92"/>
  <c r="BH92"/>
  <c r="BG92"/>
  <c r="BF92"/>
  <c r="T92"/>
  <c r="R92"/>
  <c r="P92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76"/>
  <c i="1" r="L50"/>
  <c r="AM50"/>
  <c r="AM49"/>
  <c r="L49"/>
  <c r="AM47"/>
  <c r="L47"/>
  <c r="L45"/>
  <c r="L44"/>
  <c i="2" r="BK197"/>
  <c r="J171"/>
  <c i="3" r="J238"/>
  <c r="J160"/>
  <c r="J103"/>
  <c i="4" r="J110"/>
  <c i="5" r="J130"/>
  <c i="2" r="BK100"/>
  <c i="3" r="J157"/>
  <c r="BK115"/>
  <c i="5" r="J108"/>
  <c i="2" r="BK126"/>
  <c r="BK97"/>
  <c i="3" r="BK159"/>
  <c r="BK143"/>
  <c i="4" r="BK116"/>
  <c i="5" r="J98"/>
  <c i="2" r="J126"/>
  <c i="3" r="BK234"/>
  <c r="J122"/>
  <c r="J98"/>
  <c i="4" r="BK100"/>
  <c i="2" r="BK218"/>
  <c r="J179"/>
  <c r="BK147"/>
  <c r="J100"/>
  <c i="4" r="BK152"/>
  <c i="5" r="J102"/>
  <c i="2" r="BK186"/>
  <c r="BK150"/>
  <c i="3" r="BK106"/>
  <c r="BK185"/>
  <c r="J139"/>
  <c r="BK117"/>
  <c i="5" r="BK102"/>
  <c i="2" r="J181"/>
  <c r="BK131"/>
  <c i="3" r="J204"/>
  <c r="BK231"/>
  <c i="4" r="J147"/>
  <c i="5" r="BK119"/>
  <c i="3" r="J185"/>
  <c i="4" r="BK142"/>
  <c i="5" r="BK91"/>
  <c i="2" r="BK203"/>
  <c r="BK172"/>
  <c r="BK116"/>
  <c i="3" r="BK98"/>
  <c r="J210"/>
  <c i="4" r="BK135"/>
  <c i="3" r="J201"/>
  <c r="J162"/>
  <c r="J148"/>
  <c i="4" r="J121"/>
  <c i="2" r="BK139"/>
  <c r="J111"/>
  <c i="3" r="BK122"/>
  <c r="BK182"/>
  <c i="4" r="BK121"/>
  <c r="BK157"/>
  <c i="2" r="J108"/>
  <c i="3" r="J143"/>
  <c r="BK163"/>
  <c r="BK199"/>
  <c i="4" r="BK119"/>
  <c i="5" r="J94"/>
  <c i="2" r="J184"/>
  <c r="BK162"/>
  <c r="J123"/>
  <c i="3" r="J226"/>
  <c i="4" r="BK110"/>
  <c i="5" r="BK108"/>
  <c i="2" r="BK181"/>
  <c r="BK141"/>
  <c i="3" r="J168"/>
  <c r="J106"/>
  <c r="BK96"/>
  <c i="4" r="BK132"/>
  <c i="2" r="BK200"/>
  <c r="J162"/>
  <c r="BK123"/>
  <c i="3" r="J131"/>
  <c r="J220"/>
  <c i="5" r="BK96"/>
  <c i="4" r="J108"/>
  <c i="5" r="BK130"/>
  <c i="2" r="BK179"/>
  <c r="J145"/>
  <c r="J97"/>
  <c i="3" r="J182"/>
  <c r="J127"/>
  <c i="4" r="BK91"/>
  <c i="5" r="J119"/>
  <c i="3" r="J206"/>
  <c r="J196"/>
  <c i="4" r="J100"/>
  <c i="5" r="J105"/>
  <c i="2" r="J121"/>
  <c i="3" r="BK220"/>
  <c r="BK160"/>
  <c r="BK129"/>
  <c i="4" r="J160"/>
  <c i="2" r="J89"/>
  <c i="3" r="J137"/>
  <c r="J170"/>
  <c r="J199"/>
  <c i="4" r="BK113"/>
  <c r="BK94"/>
  <c i="2" r="J197"/>
  <c r="BK169"/>
  <c r="BK128"/>
  <c i="3" r="J141"/>
  <c i="4" r="BK124"/>
  <c i="5" r="J134"/>
  <c i="2" r="J223"/>
  <c r="BK145"/>
  <c i="3" r="BK89"/>
  <c r="J109"/>
  <c r="BK151"/>
  <c i="4" r="J113"/>
  <c r="BK108"/>
  <c i="2" r="J186"/>
  <c r="J143"/>
  <c i="3" r="J151"/>
  <c r="J112"/>
  <c i="4" r="J138"/>
  <c i="2" r="F34"/>
  <c r="BK184"/>
  <c r="J155"/>
  <c i="3" r="BK156"/>
  <c r="BK131"/>
  <c i="4" r="J157"/>
  <c i="2" r="J131"/>
  <c i="3" r="BK119"/>
  <c r="J117"/>
  <c r="J180"/>
  <c i="4" r="J169"/>
  <c i="1" r="AS54"/>
  <c i="4" r="J142"/>
  <c i="5" r="J96"/>
  <c i="2" r="J119"/>
  <c i="3" r="BK168"/>
  <c r="BK139"/>
  <c r="BK94"/>
  <c i="4" r="BK105"/>
  <c i="2" r="J225"/>
  <c r="BK208"/>
  <c r="BK143"/>
  <c i="3" r="J154"/>
  <c i="4" r="J102"/>
  <c i="5" r="BK88"/>
  <c i="2" r="J213"/>
  <c r="J165"/>
  <c r="BK136"/>
  <c i="3" r="J163"/>
  <c r="J115"/>
  <c r="J165"/>
  <c i="4" r="J152"/>
  <c i="5" r="J112"/>
  <c i="2" r="J208"/>
  <c r="J172"/>
  <c i="3" r="BK226"/>
  <c r="BK206"/>
  <c i="4" r="BK102"/>
  <c r="BK130"/>
  <c i="5" r="J88"/>
  <c i="4" r="J97"/>
  <c i="2" r="J229"/>
  <c r="BK165"/>
  <c r="J128"/>
  <c i="3" r="BK157"/>
  <c r="J129"/>
  <c i="4" r="J105"/>
  <c r="J124"/>
  <c i="2" r="BK121"/>
  <c i="3" r="BK210"/>
  <c i="4" r="J132"/>
  <c r="BK126"/>
  <c i="2" r="F36"/>
  <c r="BK155"/>
  <c r="J34"/>
  <c r="J176"/>
  <c r="J92"/>
  <c i="3" r="BK180"/>
  <c r="J156"/>
  <c r="BK103"/>
  <c i="4" r="BK163"/>
  <c i="5" r="BK105"/>
  <c i="2" r="BK213"/>
  <c r="BK174"/>
  <c r="J141"/>
  <c i="3" r="BK141"/>
  <c i="5" r="J126"/>
  <c i="3" r="J119"/>
  <c r="BK196"/>
  <c r="BK127"/>
  <c i="4" r="BK88"/>
  <c i="5" r="BK112"/>
  <c i="3" r="BK137"/>
  <c r="J89"/>
  <c r="BK188"/>
  <c i="4" r="J91"/>
  <c i="5" r="J122"/>
  <c i="2" r="J136"/>
  <c i="3" r="J175"/>
  <c r="BK215"/>
  <c r="BK134"/>
  <c i="4" r="J119"/>
  <c i="5" r="J91"/>
  <c i="2" r="J190"/>
  <c r="J139"/>
  <c i="3" r="BK162"/>
  <c i="4" r="BK169"/>
  <c i="5" r="J116"/>
  <c i="2" r="J200"/>
  <c r="BK176"/>
  <c r="BK92"/>
  <c i="3" r="BK165"/>
  <c r="J159"/>
  <c i="4" r="BK97"/>
  <c r="BK138"/>
  <c i="5" r="BK122"/>
  <c i="2" r="J194"/>
  <c r="J105"/>
  <c i="3" r="BK170"/>
  <c r="BK146"/>
  <c i="4" r="J130"/>
  <c i="3" r="J234"/>
  <c i="4" r="J163"/>
  <c i="2" r="BK190"/>
  <c r="J147"/>
  <c r="BK108"/>
  <c i="3" r="BK201"/>
  <c r="BK192"/>
  <c i="2" r="F37"/>
  <c i="3" r="J94"/>
  <c i="5" r="BK126"/>
  <c i="2" r="J203"/>
  <c r="J174"/>
  <c r="BK111"/>
  <c i="3" r="J231"/>
  <c i="4" r="BK160"/>
  <c i="2" r="BK229"/>
  <c r="BK194"/>
  <c r="J157"/>
  <c r="BK105"/>
  <c i="3" r="J134"/>
  <c r="BK112"/>
  <c i="2" r="J218"/>
  <c r="J150"/>
  <c r="J116"/>
  <c i="3" r="BK148"/>
  <c i="4" r="J116"/>
  <c i="3" r="J146"/>
  <c i="4" r="J135"/>
  <c i="5" r="BK116"/>
  <c i="2" r="BK223"/>
  <c r="BK157"/>
  <c i="3" r="J215"/>
  <c r="BK109"/>
  <c i="5" r="BK98"/>
  <c i="2" r="BK89"/>
  <c i="3" r="BK124"/>
  <c r="BK204"/>
  <c i="4" r="BK165"/>
  <c r="J88"/>
  <c i="3" r="J96"/>
  <c r="J192"/>
  <c r="BK238"/>
  <c i="4" r="J126"/>
  <c i="5" r="BK94"/>
  <c i="2" r="F35"/>
  <c r="BK171"/>
  <c r="BK119"/>
  <c i="3" r="BK175"/>
  <c i="4" r="BK147"/>
  <c i="2" r="BK225"/>
  <c r="J169"/>
  <c i="3" r="J188"/>
  <c r="J124"/>
  <c r="BK154"/>
  <c i="4" r="J94"/>
  <c r="J165"/>
  <c i="5" r="BK134"/>
  <c i="4" l="1" r="P146"/>
  <c i="2" r="R88"/>
  <c r="R168"/>
  <c r="R202"/>
  <c i="3" r="BK88"/>
  <c r="J88"/>
  <c r="J61"/>
  <c r="BK164"/>
  <c r="J164"/>
  <c r="J64"/>
  <c r="R209"/>
  <c i="4" r="T87"/>
  <c r="BK129"/>
  <c r="J129"/>
  <c r="J63"/>
  <c i="2" r="T130"/>
  <c r="T168"/>
  <c r="T202"/>
  <c i="3" r="P88"/>
  <c r="BK150"/>
  <c r="J150"/>
  <c r="J63"/>
  <c r="T164"/>
  <c i="4" r="BK112"/>
  <c r="J112"/>
  <c r="J62"/>
  <c r="R112"/>
  <c r="BK146"/>
  <c r="J146"/>
  <c r="J64"/>
  <c i="2" r="R130"/>
  <c r="R175"/>
  <c i="3" r="BK126"/>
  <c r="J126"/>
  <c r="J62"/>
  <c r="R150"/>
  <c r="BK209"/>
  <c r="J209"/>
  <c r="J65"/>
  <c i="4" r="R87"/>
  <c r="T112"/>
  <c r="T146"/>
  <c i="5" r="R101"/>
  <c i="2" r="T88"/>
  <c r="T87"/>
  <c r="T86"/>
  <c r="T175"/>
  <c i="3" r="R126"/>
  <c r="R164"/>
  <c i="4" r="P87"/>
  <c r="R129"/>
  <c i="5" r="T111"/>
  <c i="2" r="P130"/>
  <c r="P175"/>
  <c i="3" r="T126"/>
  <c r="P164"/>
  <c i="4" r="R146"/>
  <c i="5" r="P87"/>
  <c r="BK111"/>
  <c r="J111"/>
  <c r="J63"/>
  <c i="2" r="BK88"/>
  <c r="J88"/>
  <c r="J61"/>
  <c r="BK168"/>
  <c r="J168"/>
  <c r="J63"/>
  <c r="P202"/>
  <c i="3" r="R88"/>
  <c r="R87"/>
  <c r="R86"/>
  <c i="5" r="R87"/>
  <c r="P101"/>
  <c r="T101"/>
  <c i="2" r="P88"/>
  <c r="P87"/>
  <c r="P86"/>
  <c i="1" r="AU55"/>
  <c i="2" r="P168"/>
  <c r="BK202"/>
  <c r="J202"/>
  <c r="J65"/>
  <c i="3" r="T88"/>
  <c r="P150"/>
  <c r="P209"/>
  <c i="4" r="BK87"/>
  <c r="J87"/>
  <c r="J61"/>
  <c r="P112"/>
  <c r="P129"/>
  <c i="5" r="BK87"/>
  <c r="J87"/>
  <c r="J61"/>
  <c r="BK101"/>
  <c r="J101"/>
  <c r="J62"/>
  <c r="P111"/>
  <c r="P129"/>
  <c i="2" r="BK130"/>
  <c r="J130"/>
  <c r="J62"/>
  <c r="BK175"/>
  <c r="J175"/>
  <c r="J64"/>
  <c i="3" r="P126"/>
  <c r="T150"/>
  <c r="T209"/>
  <c i="4" r="T129"/>
  <c i="5" r="T87"/>
  <c r="R111"/>
  <c r="BK129"/>
  <c r="J129"/>
  <c r="J65"/>
  <c r="R129"/>
  <c r="T129"/>
  <c i="2" r="BK228"/>
  <c r="J228"/>
  <c r="J66"/>
  <c i="4" r="BK168"/>
  <c r="J168"/>
  <c r="J65"/>
  <c i="3" r="BK237"/>
  <c r="J237"/>
  <c r="J66"/>
  <c i="5" r="BK125"/>
  <c r="J125"/>
  <c r="J64"/>
  <c r="E48"/>
  <c r="J79"/>
  <c r="BE119"/>
  <c r="BE122"/>
  <c r="BE126"/>
  <c r="BE130"/>
  <c r="BE88"/>
  <c r="BE94"/>
  <c r="BE98"/>
  <c r="BE105"/>
  <c r="BE102"/>
  <c r="BE108"/>
  <c r="BE116"/>
  <c r="F82"/>
  <c r="BE112"/>
  <c i="4" r="BK86"/>
  <c r="J86"/>
  <c r="J60"/>
  <c i="5" r="BE96"/>
  <c r="BE91"/>
  <c r="BE134"/>
  <c i="4" r="E75"/>
  <c r="BE100"/>
  <c r="BE102"/>
  <c r="BE119"/>
  <c r="BE135"/>
  <c r="BE147"/>
  <c r="J79"/>
  <c r="BE88"/>
  <c r="BE108"/>
  <c r="BE113"/>
  <c r="F55"/>
  <c r="BE116"/>
  <c r="BE130"/>
  <c r="BE160"/>
  <c r="BE121"/>
  <c r="BE126"/>
  <c r="BE165"/>
  <c r="BE91"/>
  <c r="BE97"/>
  <c r="BE169"/>
  <c r="BE94"/>
  <c r="BE124"/>
  <c r="BE157"/>
  <c r="BE163"/>
  <c r="BE105"/>
  <c r="BE132"/>
  <c r="BE152"/>
  <c r="BE110"/>
  <c r="BE138"/>
  <c r="BE142"/>
  <c i="3" r="J52"/>
  <c r="BE109"/>
  <c r="BE112"/>
  <c r="BE119"/>
  <c r="BE122"/>
  <c r="BE124"/>
  <c r="BE137"/>
  <c r="BE139"/>
  <c r="BE141"/>
  <c r="BE143"/>
  <c r="BE175"/>
  <c r="BE180"/>
  <c r="BE196"/>
  <c r="BE238"/>
  <c r="E48"/>
  <c r="F83"/>
  <c r="BE94"/>
  <c r="BE106"/>
  <c r="BE115"/>
  <c r="BE131"/>
  <c r="BE151"/>
  <c r="BE156"/>
  <c r="BE162"/>
  <c r="BE163"/>
  <c r="BE148"/>
  <c r="BE157"/>
  <c r="BE165"/>
  <c r="BE199"/>
  <c r="BE210"/>
  <c r="BE215"/>
  <c r="BE98"/>
  <c r="BE134"/>
  <c r="BE160"/>
  <c r="BE168"/>
  <c r="BE170"/>
  <c r="BE129"/>
  <c r="BE154"/>
  <c r="BE182"/>
  <c r="BE206"/>
  <c r="BE226"/>
  <c r="BE231"/>
  <c r="BE234"/>
  <c r="BE89"/>
  <c r="BE103"/>
  <c r="BE201"/>
  <c r="BE204"/>
  <c r="BE96"/>
  <c r="BE117"/>
  <c r="BE127"/>
  <c r="BE146"/>
  <c r="BE185"/>
  <c r="BE188"/>
  <c r="BE159"/>
  <c r="BE192"/>
  <c r="BE220"/>
  <c i="1" r="AW55"/>
  <c i="2" r="E48"/>
  <c r="J52"/>
  <c r="F55"/>
  <c r="BE89"/>
  <c r="BE92"/>
  <c r="BE97"/>
  <c r="BE100"/>
  <c r="BE105"/>
  <c r="BE108"/>
  <c r="BE111"/>
  <c r="BE116"/>
  <c r="BE119"/>
  <c r="BE121"/>
  <c r="BE123"/>
  <c r="BE126"/>
  <c r="BE128"/>
  <c r="BE131"/>
  <c r="BE136"/>
  <c r="BE139"/>
  <c r="BE141"/>
  <c r="BE143"/>
  <c r="BE145"/>
  <c r="BE147"/>
  <c r="BE150"/>
  <c r="BE155"/>
  <c r="BE157"/>
  <c r="BE162"/>
  <c r="BE165"/>
  <c r="BE169"/>
  <c r="BE171"/>
  <c r="BE172"/>
  <c r="BE174"/>
  <c r="BE176"/>
  <c r="BE179"/>
  <c r="BE181"/>
  <c r="BE184"/>
  <c r="BE186"/>
  <c r="BE190"/>
  <c r="BE194"/>
  <c r="BE197"/>
  <c r="BE200"/>
  <c r="BE203"/>
  <c r="BE208"/>
  <c r="BE213"/>
  <c r="BE218"/>
  <c r="BE223"/>
  <c r="BE225"/>
  <c r="BE229"/>
  <c i="1" r="BA55"/>
  <c r="BB55"/>
  <c r="BC55"/>
  <c r="BD55"/>
  <c i="5" r="F34"/>
  <c i="1" r="BA58"/>
  <c i="3" r="J34"/>
  <c i="1" r="AW56"/>
  <c i="3" r="F35"/>
  <c i="1" r="BB56"/>
  <c i="5" r="F36"/>
  <c i="1" r="BC58"/>
  <c i="4" r="F37"/>
  <c i="1" r="BD57"/>
  <c i="3" r="F34"/>
  <c i="1" r="BA56"/>
  <c i="4" r="J34"/>
  <c i="1" r="AW57"/>
  <c i="4" r="F35"/>
  <c i="1" r="BB57"/>
  <c i="5" r="J34"/>
  <c i="1" r="AW58"/>
  <c i="4" r="F36"/>
  <c i="1" r="BC57"/>
  <c i="5" r="F37"/>
  <c i="1" r="BD58"/>
  <c i="4" r="F34"/>
  <c i="1" r="BA57"/>
  <c i="5" r="F35"/>
  <c i="1" r="BB58"/>
  <c i="3" r="F37"/>
  <c i="1" r="BD56"/>
  <c i="3" r="F36"/>
  <c i="1" r="BC56"/>
  <c i="5" l="1" r="T86"/>
  <c r="T85"/>
  <c i="3" r="P87"/>
  <c r="P86"/>
  <c i="1" r="AU56"/>
  <c i="5" r="P86"/>
  <c r="P85"/>
  <c i="1" r="AU58"/>
  <c i="4" r="P86"/>
  <c r="P85"/>
  <c i="1" r="AU57"/>
  <c i="4" r="R86"/>
  <c r="R85"/>
  <c i="3" r="T87"/>
  <c r="T86"/>
  <c i="5" r="R86"/>
  <c r="R85"/>
  <c i="4" r="T86"/>
  <c r="T85"/>
  <c i="2" r="R87"/>
  <c r="R86"/>
  <c i="3" r="BK87"/>
  <c r="BK86"/>
  <c r="J86"/>
  <c r="J59"/>
  <c i="5" r="BK86"/>
  <c r="J86"/>
  <c r="J60"/>
  <c i="2" r="BK87"/>
  <c r="J87"/>
  <c r="J60"/>
  <c i="4" r="BK85"/>
  <c r="J85"/>
  <c r="J59"/>
  <c i="3" r="J87"/>
  <c r="J60"/>
  <c i="2" r="J33"/>
  <c i="1" r="AV55"/>
  <c r="AT55"/>
  <c i="2" r="F33"/>
  <c i="1" r="AZ55"/>
  <c i="5" r="F33"/>
  <c i="1" r="AZ58"/>
  <c r="BC54"/>
  <c r="W32"/>
  <c r="BA54"/>
  <c r="W30"/>
  <c i="5" r="J33"/>
  <c i="1" r="AV58"/>
  <c r="AT58"/>
  <c i="4" r="J33"/>
  <c i="1" r="AV57"/>
  <c r="AT57"/>
  <c i="3" r="F33"/>
  <c i="1" r="AZ56"/>
  <c r="BB54"/>
  <c r="W31"/>
  <c i="3" r="J30"/>
  <c i="1" r="AG56"/>
  <c i="4" r="F33"/>
  <c i="1" r="AZ57"/>
  <c r="BD54"/>
  <c r="W33"/>
  <c i="3" r="J33"/>
  <c i="1" r="AV56"/>
  <c r="AT56"/>
  <c i="2" l="1" r="BK86"/>
  <c r="J86"/>
  <c r="J59"/>
  <c i="5" r="BK85"/>
  <c r="J85"/>
  <c i="1" r="AN56"/>
  <c i="3" r="J39"/>
  <c i="1" r="AU54"/>
  <c i="5" r="J30"/>
  <c i="1" r="AG58"/>
  <c r="AY54"/>
  <c i="4" r="J30"/>
  <c i="1" r="AG57"/>
  <c r="AN57"/>
  <c r="AZ54"/>
  <c r="W29"/>
  <c r="AW54"/>
  <c r="AK30"/>
  <c r="AX54"/>
  <c i="5" l="1" r="J39"/>
  <c r="J59"/>
  <c i="4" r="J39"/>
  <c i="1" r="AN58"/>
  <c i="2" r="J30"/>
  <c i="1" r="AG55"/>
  <c r="AN55"/>
  <c r="AV54"/>
  <c r="AK29"/>
  <c i="2" l="1" r="J39"/>
  <c i="1" r="AT54"/>
  <c r="AG54"/>
  <c r="AK26"/>
  <c l="1"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<sst xmlns="http://schemas.openxmlformats.org/spreadsheetml/2006/main">
  <si>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</si>
  <si>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</si>
  <si>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</si>
  <si>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</si>
  <si>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</si>
  <si>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{4cbb7033-2f12-4ebc-a875-8db4316f7ac3}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</si>
  <si>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</si>
  <si>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</si>
  <si>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</si>
  <si>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</si>
  <si>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</si>
  <si>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</si>
  <si>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</si>
  <si>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</si>
  <si>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2024-000006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</si>
  <si>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</si>
  <si>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</si>
  <si>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OPRAVY KOMUNIKACÍ ZR - UL. ŠVERMOVA</t>
  </si>
  <si>
    <t>KSO:</t>
  </si>
  <si>
    <t/>
  </si>
  <si>
    <t>CC-CZ:</t>
  </si>
  <si>
    <t>Místo:</t>
  </si>
  <si>
    <t xml:space="preserve"> </t>
  </si>
  <si>
    <t>Datum:</t>
  </si>
  <si>
    <t>5. 2. 2024</t>
  </si>
  <si>
    <t>Zadavatel:</t>
  </si>
  <si>
    <t>IČ:</t>
  </si>
  <si>
    <t>Město Žďár nad Sázavou</t>
  </si>
  <si>
    <t>DIČ:</t>
  </si>
  <si>
    <t>Uchazeč:</t>
  </si>
  <si>
    <t>Vyplň údaj</t>
  </si>
  <si>
    <t>Projektant:</t>
  </si>
  <si>
    <t>18198228</t>
  </si>
  <si>
    <t>CZ18198228</t>
  </si>
  <si>
    <t>True</t>
  </si>
  <si>
    <t>Zpracovatel:</t>
  </si>
  <si>
    <t>PROfi Jihlava spol. s r.o. - Zbytovská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</si>
  <si>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</si>
  <si>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</si>
  <si>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</si>
  <si>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</si>
  <si>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</si>
  <si>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</si>
  <si>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</si>
  <si>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</si>
  <si>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</si>
  <si>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</si>
  <si>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</si>
  <si>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</si>
  <si>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</si>
  <si>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</si>
  <si>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</si>
  <si>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</si>
  <si>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</si>
  <si>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</si>
  <si>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</si>
  <si>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</si>
  <si>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</si>
  <si>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</si>
  <si>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</si>
  <si>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</si>
  <si>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</si>
  <si>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</si>
  <si>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</si>
  <si>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</si>
  <si>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</si>
  <si>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</si>
  <si>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</si>
  <si>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</si>
  <si>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</si>
  <si>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</si>
  <si>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</si>
  <si>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</si>
  <si>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</si>
  <si>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</si>
  <si>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</si>
  <si>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</si>
  <si>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</si>
  <si>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</si>
  <si>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KOMUNIKACE UL. ŠVERMOVA</t>
  </si>
  <si>
    <t>STA</t>
  </si>
  <si>
    <t>1</t>
  </si>
  <si>
    <t>{57a49f10-6582-45f4-a1bd-399ac108ff64}</t>
  </si>
  <si>
    <t>2</t>
  </si>
  <si>
    <t>SO 02</t>
  </si>
  <si>
    <t>OPRAVA KOMUNIKACE UL. ŠVERMOVA - ÚSEK KE 4. ZŠ</t>
  </si>
  <si>
    <t>{5159f11a-a17c-48ee-9d19-771752ef0080}</t>
  </si>
  <si>
    <t>SO 03</t>
  </si>
  <si>
    <t>PARKOVIŠTĚ</t>
  </si>
  <si>
    <t>{1022b555-6e68-49b4-b182-7b375fc196a9}</t>
  </si>
  <si>
    <t>VRN</t>
  </si>
  <si>
    <t>VEDLEJŠÍ A OSTATNÍ NÁKLADY</t>
  </si>
  <si>
    <t>VON</t>
  </si>
  <si>
    <t>{d88836e8-73bf-4bad-b20e-cb99fdc0a634}</t>
  </si>
  <si>
    <t>KRYCÍ LIST SOUPISU PRACÍ</t>
  </si>
  <si>
    <t>Objekt:</t>
  </si>
  <si>
    <t>SO 01 - OPRAVA KOMUNIKACE UL. ŠVERMOVA</t>
  </si>
  <si>
    <t>Zbytovská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</si>
  <si>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</si>
  <si>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</si>
  <si>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</si>
  <si>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</si>
  <si>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</si>
  <si>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</si>
  <si>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</si>
  <si>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</si>
  <si>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</si>
  <si>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</si>
  <si>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</si>
  <si>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</si>
  <si>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</si>
  <si>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</si>
  <si>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</si>
  <si>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</si>
  <si>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</si>
  <si>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</si>
  <si>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</si>
  <si>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</si>
  <si>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</si>
  <si>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</si>
  <si>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</si>
  <si>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</si>
  <si>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</si>
  <si>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</si>
  <si>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</si>
  <si>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</si>
  <si>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</si>
  <si>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</si>
  <si>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</si>
  <si>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m2</t>
  </si>
  <si>
    <t>CS ÚRS 2024 01</t>
  </si>
  <si>
    <t>4</t>
  </si>
  <si>
    <t>1657955703</t>
  </si>
  <si>
    <t>Online PSC</t>
  </si>
  <si>
    <t>https://podminky.urs.cz/item/CS_URS_2024_01/113106123</t>
  </si>
  <si>
    <t>VV</t>
  </si>
  <si>
    <t>"plocha pod kontejnery-bude použito zpět" (15+12)*0,5*1,0</t>
  </si>
  <si>
    <t>113106132</t>
  </si>
  <si>
    <t>Rozebrání dlažeb komunikací pro pěší s přemístěním hmot na skládku na vzdálenost do 3 m nebo s naložením na dopravní prostředek s ložem z kameniva nebo živice a s jakoukoliv výplní spár strojně plochy jednotlivě do 50 m2 z betonových, kameninových nebo dlaždic, desek nebo tvarovek</t>
  </si>
  <si>
    <t>1838318025</t>
  </si>
  <si>
    <t>https://podminky.urs.cz/item/CS_URS_2024_01/113106132</t>
  </si>
  <si>
    <t>"plocha pod kontejnery" 3*1,2</t>
  </si>
  <si>
    <t>"chodník vlevo v křiž. s ul. Vančurova" 20*1,8+(6+4)*1,0</t>
  </si>
  <si>
    <t>Součet</t>
  </si>
  <si>
    <t>3</t>
  </si>
  <si>
    <t>113107224</t>
  </si>
  <si>
    <t>Odstranění podkladů nebo krytů strojně plochy jednotlivě přes 200 m2 s přemístěním hmot na skládku na vzdálenost do 20 m nebo s naložením na dopravní prostředek z kameniva hrubého drceného, o tl. vrstvy přes 300 do 400 mm</t>
  </si>
  <si>
    <t>1309917481</t>
  </si>
  <si>
    <t>https://podminky.urs.cz/item/CS_URS_2024_01/113107224</t>
  </si>
  <si>
    <t>"komunikace" 654</t>
  </si>
  <si>
    <t>113107330</t>
  </si>
  <si>
    <t>Odstranění podkladů nebo krytů strojně plochy jednotlivě do 50 m2 s přemístěním hmot na skládku na vzdálenost do 3 m nebo s naložením na dopravní prostředek z betonu prostého, o tl. vrstvy do 100 mm</t>
  </si>
  <si>
    <t>-1797363281</t>
  </si>
  <si>
    <t>https://podminky.urs.cz/item/CS_URS_2024_01/113107330</t>
  </si>
  <si>
    <t>"chodník vpravo v křiž. s ul. Vančurova" 16*1,8</t>
  </si>
  <si>
    <t>"plocha pod kontejnery" 5*1,5</t>
  </si>
  <si>
    <t>5</t>
  </si>
  <si>
    <t>113107341</t>
  </si>
  <si>
    <t>Odstranění podkladů nebo krytů strojně plochy jednotlivě do 50 m2 s přemístěním hmot na skládku na vzdálenost do 3 m nebo s naložením na dopravní prostředek živičných, o tl. vrstvy do 50 mm</t>
  </si>
  <si>
    <t>-1942678069</t>
  </si>
  <si>
    <t>https://podminky.urs.cz/item/CS_URS_2024_01/113107341</t>
  </si>
  <si>
    <t>"chodník v křiž. s ul. Vančurova"16*1,8</t>
  </si>
  <si>
    <t>6</t>
  </si>
  <si>
    <t>113154254</t>
  </si>
  <si>
    <t>Frézování živičného podkladu nebo krytu s naložením na dopravní prostředek plochy přes 500 do 1 000 m2 s překážkami v trase pruhu šířky do 1 m, tloušťky vrstvy 100 mm</t>
  </si>
  <si>
    <t>-1878193195</t>
  </si>
  <si>
    <t>https://podminky.urs.cz/item/CS_URS_2024_01/113154254</t>
  </si>
  <si>
    <t>"komunikace"654</t>
  </si>
  <si>
    <t>7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</si>
  <si>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</si>
  <si>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</si>
  <si>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</si>
  <si>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26439725</t>
  </si>
  <si>
    <t>https://podminky.urs.cz/item/CS_URS_2024_01/113202111</t>
  </si>
  <si>
    <t>"betonové obrubníky silniční" 33+15+33+140</t>
  </si>
  <si>
    <t>"chodníkové + plochy kolem kontejnerů" 2*2+16+20+6*2+4*2+15+1,2*2+3</t>
  </si>
  <si>
    <t>8</t>
  </si>
  <si>
    <t>175151201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</si>
  <si>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</si>
  <si>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>M3</t>
  </si>
  <si>
    <t>-685599492</t>
  </si>
  <si>
    <t>https://podminky.urs.cz/item/CS_URS_2024_01/175151201</t>
  </si>
  <si>
    <t>"terénní úpravy z obrubníky" 200*0,15</t>
  </si>
  <si>
    <t>9</t>
  </si>
  <si>
    <t>M</t>
  </si>
  <si>
    <t>10364100</t>
  </si>
  <si>
    <t>zemina pro terénní úpravy - tříděná</t>
  </si>
  <si>
    <t>t</t>
  </si>
  <si>
    <t>1866169454</t>
  </si>
  <si>
    <t>30*2 'Přepočtené koeficientem množství</t>
  </si>
  <si>
    <t>10</t>
  </si>
  <si>
    <t>181111111</t>
  </si>
  <si>
    <t>Plošná úprava terénu v zemině skupiny 1 až 4 s urovnáním povrchu bez doplnění ornice souvislé plochy do 500 m2 při nerovnostech terénu přes 50 do 100 mm v rovině nebo na svahu do 1:5</t>
  </si>
  <si>
    <t>-590228729</t>
  </si>
  <si>
    <t>https://podminky.urs.cz/item/CS_URS_2024_01/181111111</t>
  </si>
  <si>
    <t>11</t>
  </si>
  <si>
    <t>181152302</t>
  </si>
  <si>
    <t>Úprava pláně na stavbách silnic a dálnic strojně v zářezech mimo skalních se zhutněním</t>
  </si>
  <si>
    <t>1494537835</t>
  </si>
  <si>
    <t>https://podminky.urs.cz/item/CS_URS_2024_01/181152302</t>
  </si>
  <si>
    <t>654+221*0,3</t>
  </si>
  <si>
    <t>181411131</t>
  </si>
  <si>
    <t>Založení trávníku na půdě předem připravené plochy do 1000 m2 výsevem včetně utažení parkového v rovině nebo na svahu do 1:5</t>
  </si>
  <si>
    <t>-170262224</t>
  </si>
  <si>
    <t>https://podminky.urs.cz/item/CS_URS_2024_01/181411131</t>
  </si>
  <si>
    <t>13</t>
  </si>
  <si>
    <t>00572420</t>
  </si>
  <si>
    <t>osivo směs travní parková okrasná</t>
  </si>
  <si>
    <t>kg</t>
  </si>
  <si>
    <t>-1700076355</t>
  </si>
  <si>
    <t>200*0,025 'Přepočtené koeficientem množství</t>
  </si>
  <si>
    <t>Komunikace pozemní</t>
  </si>
  <si>
    <t>14</t>
  </si>
  <si>
    <t>564851111</t>
  </si>
  <si>
    <t>Podklad ze štěrkodrti ŠD s rozprostřením a zhutněním plochy přes 100 m2, po zhutnění tl. 150 mm</t>
  </si>
  <si>
    <t>-823565951</t>
  </si>
  <si>
    <t>https://podminky.urs.cz/item/CS_URS_2024_01/564851111</t>
  </si>
  <si>
    <t>"pod obrubníky" 218*0,3</t>
  </si>
  <si>
    <t>15</t>
  </si>
  <si>
    <t>564861111</t>
  </si>
  <si>
    <t>Podklad ze štěrkodrti ŠD s rozprostřením a zhutněním plochy přes 100 m2, po zhutnění tl. 200 mm</t>
  </si>
  <si>
    <t>-221477783</t>
  </si>
  <si>
    <t>https://podminky.urs.cz/item/CS_URS_2024_01/564861111</t>
  </si>
  <si>
    <t>16</t>
  </si>
  <si>
    <t>573111115</t>
  </si>
  <si>
    <t>Postřik infiltrační PI z asfaltu silničního s posypem kamenivem, v množství 2,50 kg/m2</t>
  </si>
  <si>
    <t>-2023288628</t>
  </si>
  <si>
    <t>https://podminky.urs.cz/item/CS_URS_2024_01/573111115</t>
  </si>
  <si>
    <t>17</t>
  </si>
  <si>
    <t>565135111</t>
  </si>
  <si>
    <t>Asfaltový beton vrstva podkladní ACP 16 (obalované kamenivo střednězrnné - OKS) s rozprostřením a zhutněním v pruhu šířky přes 1,5 do 3 m, po zhutnění tl. 50 mm</t>
  </si>
  <si>
    <t>943156711</t>
  </si>
  <si>
    <t>https://podminky.urs.cz/item/CS_URS_2024_01/565135111</t>
  </si>
  <si>
    <t>18</t>
  </si>
  <si>
    <t>573231111</t>
  </si>
  <si>
    <t>Postřik spojovací PS bez posypu kamenivem ze silniční emulze, v množství 0,70 kg/m2</t>
  </si>
  <si>
    <t>-1941678898</t>
  </si>
  <si>
    <t>https://podminky.urs.cz/item/CS_URS_2024_01/573231111</t>
  </si>
  <si>
    <t>19</t>
  </si>
  <si>
    <t>577144111</t>
  </si>
  <si>
    <t>Asfaltový beton vrstva obrusná ACO 11 (ABS) s rozprostřením a se zhutněním z nemodifikovaného asfaltu v pruhu šířky do 3 m tř. I (ACO 11+), po zhutnění tl. 50 mm</t>
  </si>
  <si>
    <t>1607690848</t>
  </si>
  <si>
    <t>https://podminky.urs.cz/item/CS_URS_2024_01/577144111</t>
  </si>
  <si>
    <t>20</t>
  </si>
  <si>
    <t>566501111</t>
  </si>
  <si>
    <t>Úprava dosavadního krytu z kameniva drceného jako podklad pro nový kryt s vyrovnáním profilu v příčném i podélném směru, s vlhčením a zhutněním, s doplněním kamenivem drceným, jeho rozprostřením a zhutněním, v množství přes 0,08 do 0,10 m3/m2</t>
  </si>
  <si>
    <t>1290490625</t>
  </si>
  <si>
    <t>https://podminky.urs.cz/item/CS_URS_2024_01/566501111</t>
  </si>
  <si>
    <t>"doplnění chodníků,a pl. kontejnerů" 104,55</t>
  </si>
  <si>
    <t>596211120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</si>
  <si>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B, pro plochy do 50 m2</t>
  </si>
  <si>
    <t>-315019657</t>
  </si>
  <si>
    <t>https://podminky.urs.cz/item/CS_URS_2024_01/596211120</t>
  </si>
  <si>
    <t>"chodník vlevo v křiž. s ul. Vančurova" 20*1,8+6*1,2+4*1,2</t>
  </si>
  <si>
    <t>22</t>
  </si>
  <si>
    <t>59245018</t>
  </si>
  <si>
    <t>dlažba skladebná betonová 200x100mm tl 60mm přírodní</t>
  </si>
  <si>
    <t>-357994589</t>
  </si>
  <si>
    <t>76,8*1,05 'Přepočtené koeficientem množství</t>
  </si>
  <si>
    <t>23</t>
  </si>
  <si>
    <t>596211220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</si>
  <si>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B, pro plochy do 50 m2</t>
  </si>
  <si>
    <t>-402553518</t>
  </si>
  <si>
    <t>https://podminky.urs.cz/item/CS_URS_2024_01/596211220</t>
  </si>
  <si>
    <t>"plocha pod kontejnery" (15+12)*0,5*1,5</t>
  </si>
  <si>
    <t>"plocha pod kontejnery" 3*1,5+ 5*1,5</t>
  </si>
  <si>
    <t>24</t>
  </si>
  <si>
    <t>59245020</t>
  </si>
  <si>
    <t>dlažba skladebná betonová 200x100mm tl 80mm přírodní</t>
  </si>
  <si>
    <t>1746232808</t>
  </si>
  <si>
    <t>32,25-13,5</t>
  </si>
  <si>
    <t>18,75*1,05 'Přepočtené koeficientem množství</t>
  </si>
  <si>
    <t>25</t>
  </si>
  <si>
    <t>596991111</t>
  </si>
  <si>
    <t>Řezání betonové, kameninové nebo kamenné dlažby do oblouku tloušťky dlažby do 60 mm</t>
  </si>
  <si>
    <t>-1867660567</t>
  </si>
  <si>
    <t>https://podminky.urs.cz/item/CS_URS_2024_01/596991111</t>
  </si>
  <si>
    <t>1,8*10*2</t>
  </si>
  <si>
    <t>Trubní vedení</t>
  </si>
  <si>
    <t>26</t>
  </si>
  <si>
    <t>899131121</t>
  </si>
  <si>
    <t>Osazení samonivelačního poklopu v komunikaci za finišerem do čerstvého asfaltu s ošetřením podkladních vrstev hloubky do 25 cm</t>
  </si>
  <si>
    <t>KUS</t>
  </si>
  <si>
    <t>1865258276</t>
  </si>
  <si>
    <t>https://podminky.urs.cz/item/CS_URS_2024_01/899131121</t>
  </si>
  <si>
    <t>27</t>
  </si>
  <si>
    <t>55241033</t>
  </si>
  <si>
    <t>poklop šachtový litinový kruhový DN 600 bez ventilace tř D400 v samonivelačním rámu pro intenzivní provoz</t>
  </si>
  <si>
    <t>kus</t>
  </si>
  <si>
    <t>1382300130</t>
  </si>
  <si>
    <t>28</t>
  </si>
  <si>
    <t>899133211</t>
  </si>
  <si>
    <t>Výměna (výšková úprava) vtokové mříže uliční vpusti na betonové skruži s použitím betonových vyrovnávacích prvků</t>
  </si>
  <si>
    <t>-775473000</t>
  </si>
  <si>
    <t>https://podminky.urs.cz/item/CS_URS_2024_01/899133211</t>
  </si>
  <si>
    <t>29</t>
  </si>
  <si>
    <t>55242320</t>
  </si>
  <si>
    <t>mříž vtoková litinová plochá 500x500mm</t>
  </si>
  <si>
    <t>-1355712390</t>
  </si>
  <si>
    <t>Ostatní konstrukce a práce, bourání</t>
  </si>
  <si>
    <t>30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</si>
  <si>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</si>
  <si>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</si>
  <si>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-1083052477</t>
  </si>
  <si>
    <t>https://podminky.urs.cz/item/CS_URS_2024_01/916131213</t>
  </si>
  <si>
    <t>"betonové obrubníky silniční"33+15+33+140</t>
  </si>
  <si>
    <t>31</t>
  </si>
  <si>
    <t>59217031</t>
  </si>
  <si>
    <t>obrubník silniční betonový 1000x150x250mm</t>
  </si>
  <si>
    <t>-2087072695</t>
  </si>
  <si>
    <t>221*1,02 'Přepočtené koeficientem množství</t>
  </si>
  <si>
    <t>32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</si>
  <si>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</si>
  <si>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</si>
  <si>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1506552302</t>
  </si>
  <si>
    <t>https://podminky.urs.cz/item/CS_URS_2024_01/916231213</t>
  </si>
  <si>
    <t>"chodníkové + plochy kolem kontejnery" 2*2+16+20+6*2+4*2+15+1,2*2+3</t>
  </si>
  <si>
    <t>33</t>
  </si>
  <si>
    <t>59217016</t>
  </si>
  <si>
    <t>obrubník betonový chodníkový 1000x80x250mm</t>
  </si>
  <si>
    <t>52722891</t>
  </si>
  <si>
    <t>80,4*1,02 'Přepočtené koeficientem množství</t>
  </si>
  <si>
    <t>34</t>
  </si>
  <si>
    <t>916991121</t>
  </si>
  <si>
    <t>Lože pod obrubníky, krajníky nebo obruby z dlažebních kostek z betonu prostého</t>
  </si>
  <si>
    <t>973252028</t>
  </si>
  <si>
    <t>https://podminky.urs.cz/item/CS_URS_2024_01/916991121</t>
  </si>
  <si>
    <t>"beton C20/25"</t>
  </si>
  <si>
    <t>"obrubníky" 221*0,25*0,1+80,4*0,15*0,1</t>
  </si>
  <si>
    <t>35</t>
  </si>
  <si>
    <t>919726123</t>
  </si>
  <si>
    <t>Geotextilie netkaná pro ochranu, separaci nebo filtraci měrná hmotnost přes 300 do 500 g/m2</t>
  </si>
  <si>
    <t>-1715503002</t>
  </si>
  <si>
    <t>https://podminky.urs.cz/item/CS_URS_2024_01/919726123</t>
  </si>
  <si>
    <t>654*1,2 'Přepočtené koeficientem množství</t>
  </si>
  <si>
    <t>36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</si>
  <si>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</si>
  <si>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</si>
  <si>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-205590715</t>
  </si>
  <si>
    <t>https://podminky.urs.cz/item/CS_URS_2024_01/919732211</t>
  </si>
  <si>
    <t>"ošetření styčné spáry" 104</t>
  </si>
  <si>
    <t>37</t>
  </si>
  <si>
    <t>919735112</t>
  </si>
  <si>
    <t>Řezání stávajícího živičného krytu nebo podkladu hloubky přes 50 do 100 mm</t>
  </si>
  <si>
    <t>480822774</t>
  </si>
  <si>
    <t>https://podminky.urs.cz/item/CS_URS_2024_01/919735112</t>
  </si>
  <si>
    <t>16+33+40+15</t>
  </si>
  <si>
    <t>38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</si>
  <si>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</si>
  <si>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</si>
  <si>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1022099679</t>
  </si>
  <si>
    <t>https://podminky.urs.cz/item/CS_URS_2024_01/979054451</t>
  </si>
  <si>
    <t>997</t>
  </si>
  <si>
    <t>Přesun sutě</t>
  </si>
  <si>
    <t>39</t>
  </si>
  <si>
    <t>997221551</t>
  </si>
  <si>
    <t>Vodorovná doprava suti bez naložení, ale se složením a s hrubým urovnáním ze sypkých materiálů, na vzdálenost do 1 km</t>
  </si>
  <si>
    <t>-1242434952</t>
  </si>
  <si>
    <t>https://podminky.urs.cz/item/CS_URS_2024_01/997221551</t>
  </si>
  <si>
    <t xml:space="preserve">"vyb ŠD na skl. do 12km"  379,32</t>
  </si>
  <si>
    <t>"asf. recyklát na skl. města do 3km" 2,82+150,42</t>
  </si>
  <si>
    <t>40</t>
  </si>
  <si>
    <t>997221559</t>
  </si>
  <si>
    <t>Vodorovná doprava suti bez naložení, ale se složením a s hrubým urovnáním Příplatek k ceně za každý další započatý 1 km přes 1 km</t>
  </si>
  <si>
    <t>517596850</t>
  </si>
  <si>
    <t>https://podminky.urs.cz/item/CS_URS_2024_01/997221559</t>
  </si>
  <si>
    <t xml:space="preserve">"přípl. za dalších 11 km-vyb ŠD"  379,32*11</t>
  </si>
  <si>
    <t>"přípl. za další 2km-asf. recyklát" 153,24*2</t>
  </si>
  <si>
    <t>41</t>
  </si>
  <si>
    <t>997221571</t>
  </si>
  <si>
    <t>Vodorovná doprava vybouraných hmot bez naložení, ale se složením a s hrubým urovnáním na vzdálenost do 1 km</t>
  </si>
  <si>
    <t>-1452336800</t>
  </si>
  <si>
    <t>https://podminky.urs.cz/item/CS_URS_2024_01/997221571</t>
  </si>
  <si>
    <t>"beton na skl. 3km, vyb dlažba, obrubníky" 12,648+8,712+61,787</t>
  </si>
  <si>
    <t>"manipulace s demont. dlažbou ke zpětnému použití" 3,51</t>
  </si>
  <si>
    <t>42</t>
  </si>
  <si>
    <t>997221579</t>
  </si>
  <si>
    <t>Vodorovná doprava vybouraných hmot bez naložení, ale se složením a s hrubým urovnáním na vzdálenost Příplatek k ceně za každý další započatý 1 km přes 1 km</t>
  </si>
  <si>
    <t>-602812698</t>
  </si>
  <si>
    <t>https://podminky.urs.cz/item/CS_URS_2024_01/997221579</t>
  </si>
  <si>
    <t>"přípl. za dalších 2km" 83,147*2</t>
  </si>
  <si>
    <t>"dlažba ke zpětnému použití" 3,51</t>
  </si>
  <si>
    <t>43</t>
  </si>
  <si>
    <t>997221861</t>
  </si>
  <si>
    <t>Poplatek za uložení stavebního odpadu na recyklační skládce (skládkovné) z prostého betonu zatříděného do Katalogu odpadů pod kódem 17 01 01</t>
  </si>
  <si>
    <t>400037210</t>
  </si>
  <si>
    <t>https://podminky.urs.cz/item/CS_URS_2024_01/997221861</t>
  </si>
  <si>
    <t>44</t>
  </si>
  <si>
    <t>997221873</t>
  </si>
  <si>
    <t>Poplatek za uložení stavebního odpadu na recyklační skládce (skládkovné) zeminy a kamení zatříděného do Katalogu odpadů pod kódem 17 05 04</t>
  </si>
  <si>
    <t>500718224</t>
  </si>
  <si>
    <t>https://podminky.urs.cz/item/CS_URS_2024_01/997221873</t>
  </si>
  <si>
    <t>"vyb ŠD" 379,32</t>
  </si>
  <si>
    <t>998</t>
  </si>
  <si>
    <t>Přesun hmot</t>
  </si>
  <si>
    <t>45</t>
  </si>
  <si>
    <t>998225111</t>
  </si>
  <si>
    <t>Přesun hmot pro komunikace s krytem z kameniva, monolitickým betonovým nebo živičným dopravní vzdálenost do 200 m jakékoliv délky objektu</t>
  </si>
  <si>
    <t>-223700186</t>
  </si>
  <si>
    <t>https://podminky.urs.cz/item/CS_URS_2024_01/998225111</t>
  </si>
  <si>
    <t>SO 02 - OPRAVA KOMUNIKACE UL. ŠVERMOVA - ÚSEK KE 4. ZŠ</t>
  </si>
  <si>
    <t>982939822</t>
  </si>
  <si>
    <t>"vjezdy k fy" 35*0,6</t>
  </si>
  <si>
    <t>"chodník Nerudova ul." 2,0*0,5</t>
  </si>
  <si>
    <t>113106125</t>
  </si>
  <si>
    <t>Rozebrání dlažeb komunikací pro pěší s přemístěním hmot na skládku na vzdálenost do 3 m nebo s naložením na dopravní prostředek s ložem z kameniva nebo živice a s jakoukoliv výplní spár ručně z vegetační dlažby betonové</t>
  </si>
  <si>
    <t>-1282599550</t>
  </si>
  <si>
    <t>https://podminky.urs.cz/item/CS_URS_2024_01/113106125</t>
  </si>
  <si>
    <t>2109601779</t>
  </si>
  <si>
    <t>113107342</t>
  </si>
  <si>
    <t>Odstranění podkladů nebo krytů strojně plochy jednotlivě do 50 m2 s přemístěním hmot na skládku na vzdálenost do 3 m nebo s naložením na dopravní prostředek živičných, o tl. vrstvy přes 50 do 100 mm</t>
  </si>
  <si>
    <t>2054393616</t>
  </si>
  <si>
    <t>https://podminky.urs.cz/item/CS_URS_2024_01/113107342</t>
  </si>
  <si>
    <t>"chodník podél BD 2117/2" 36*0,5</t>
  </si>
  <si>
    <t>"vjezd hřbitov" 6*0,5</t>
  </si>
  <si>
    <t>1220341926</t>
  </si>
  <si>
    <t>"komunikace" 869,5</t>
  </si>
  <si>
    <t>1856346166</t>
  </si>
  <si>
    <t>"betonové obrubníky" 36+32+13,2+8,2+8+17+56+1,8</t>
  </si>
  <si>
    <t>113203111</t>
  </si>
  <si>
    <t>Vytrhání obrub s vybouráním lože, s přemístěním hmot na skládku na vzdálenost do 3 m nebo s naložením na dopravní prostředek z dlažebních kostek</t>
  </si>
  <si>
    <t>-1278802274</t>
  </si>
  <si>
    <t>https://podminky.urs.cz/item/CS_URS_2024_01/113203111</t>
  </si>
  <si>
    <t>"dvojřádek z kostek" (8,2+13,2)*2</t>
  </si>
  <si>
    <t>-1141163720</t>
  </si>
  <si>
    <t>120*0,15</t>
  </si>
  <si>
    <t>-1432136055</t>
  </si>
  <si>
    <t>18*2 'Přepočtené koeficientem množství</t>
  </si>
  <si>
    <t>-685247842</t>
  </si>
  <si>
    <t>-481490010</t>
  </si>
  <si>
    <t>869,5+172,2*0,3</t>
  </si>
  <si>
    <t>1614695506</t>
  </si>
  <si>
    <t>891492177</t>
  </si>
  <si>
    <t>120*0,025 'Přepočtené koeficientem množství</t>
  </si>
  <si>
    <t>1597804950</t>
  </si>
  <si>
    <t>-1612970870</t>
  </si>
  <si>
    <t>877670142</t>
  </si>
  <si>
    <t>869,5+21</t>
  </si>
  <si>
    <t>2055241702</t>
  </si>
  <si>
    <t>"doplnění chodníků,a vjezdů za obrubou" 22+31</t>
  </si>
  <si>
    <t>-1294793305</t>
  </si>
  <si>
    <t>-565648739</t>
  </si>
  <si>
    <t>-1317822789</t>
  </si>
  <si>
    <t>222229157</t>
  </si>
  <si>
    <t>"vjezdy" 22</t>
  </si>
  <si>
    <t>596411111</t>
  </si>
  <si>
    <t>Kladení dlažby z betonových vegetačních dlaždic komunikací pro pěší s ložem z kameniva těženého nebo drceného tl. do 40 mm, s vyplněním spár a vegetačních otvorů, s hutněním vibrováním tl. do 80 mm, pro plochy do 50 m2</t>
  </si>
  <si>
    <t>-276618419</t>
  </si>
  <si>
    <t>https://podminky.urs.cz/item/CS_URS_2024_01/596411111</t>
  </si>
  <si>
    <t>59246016</t>
  </si>
  <si>
    <t>dlažba plošná vegetační betonová 600x400mm tl 80mm přírodní</t>
  </si>
  <si>
    <t>-48024603</t>
  </si>
  <si>
    <t>3,2*1,03 'Přepočtené koeficientem množství</t>
  </si>
  <si>
    <t>890411811</t>
  </si>
  <si>
    <t>Bourání šachet a jímek ručně velikosti obestavěného prostoru do 1,5 m3 z prefabrikovaných skruží</t>
  </si>
  <si>
    <t>m3</t>
  </si>
  <si>
    <t>2017491633</t>
  </si>
  <si>
    <t>https://podminky.urs.cz/item/CS_URS_2024_01/890411811</t>
  </si>
  <si>
    <t>"stávající UV" 1*3,14*0,3*0,3*1,5</t>
  </si>
  <si>
    <t>1205326501</t>
  </si>
  <si>
    <t>2068461242</t>
  </si>
  <si>
    <t>899132212</t>
  </si>
  <si>
    <t>Výměna (výšková úprava) poklopu vodovodního samonivelačního nebo pevného šoupátkového</t>
  </si>
  <si>
    <t>-1919269318</t>
  </si>
  <si>
    <t>https://podminky.urs.cz/item/CS_URS_2024_01/899132212</t>
  </si>
  <si>
    <t>55241104</t>
  </si>
  <si>
    <t>poklop šoupátkový litinový bez ventilace tř D400 v samonivelačním rámu</t>
  </si>
  <si>
    <t>-904689467</t>
  </si>
  <si>
    <t>661434712</t>
  </si>
  <si>
    <t>-1435941590</t>
  </si>
  <si>
    <t>895941300.R</t>
  </si>
  <si>
    <t>Vpusť uliční z dílců DN 450, s kalištěm, napojení potrubím DN150</t>
  </si>
  <si>
    <t>1139666196</t>
  </si>
  <si>
    <t>915131112</t>
  </si>
  <si>
    <t>Vodorovné dopravní značení stříkané barvou přechody pro chodce, šipky, symboly bílé retroreflexní</t>
  </si>
  <si>
    <t>1964907244</t>
  </si>
  <si>
    <t>https://podminky.urs.cz/item/CS_URS_2024_01/915131112</t>
  </si>
  <si>
    <t>4*8</t>
  </si>
  <si>
    <t>915621111</t>
  </si>
  <si>
    <t>Předznačení pro vodorovné značení stříkané barvou nebo prováděné z nátěrových hmot plošné šipky, symboly, nápisy</t>
  </si>
  <si>
    <t>1914065813</t>
  </si>
  <si>
    <t>https://podminky.urs.cz/item/CS_URS_2024_01/915621111</t>
  </si>
  <si>
    <t>131906814</t>
  </si>
  <si>
    <t>36+32+13,2+8,2+8+17+56+1,8</t>
  </si>
  <si>
    <t>59217029</t>
  </si>
  <si>
    <t>obrubník silniční betonový nájezdový 1000x150x150mm</t>
  </si>
  <si>
    <t>-108593679</t>
  </si>
  <si>
    <t>32+17+6+2</t>
  </si>
  <si>
    <t>72*1,02 'Přepočtené koeficientem množství</t>
  </si>
  <si>
    <t>59217030</t>
  </si>
  <si>
    <t>obrubník silniční betonový přechodový 1000x150x150-250mm</t>
  </si>
  <si>
    <t>837171994</t>
  </si>
  <si>
    <t>6*1,02 'Přepočtené koeficientem množství</t>
  </si>
  <si>
    <t>2129885104</t>
  </si>
  <si>
    <t>187,2-72-6</t>
  </si>
  <si>
    <t>109,2*1,02 'Přepočtené koeficientem množství</t>
  </si>
  <si>
    <t>916241213</t>
  </si>
  <si>
    <t>Osazení obrubníku kamenného se zřízením lože, s vyplněním a zatřením spár cementovou maltou stojatého s boční opěrou z betonu prostého, do lože z betonu prostého</t>
  </si>
  <si>
    <t>389811162</t>
  </si>
  <si>
    <t>https://podminky.urs.cz/item/CS_URS_2024_01/916241213</t>
  </si>
  <si>
    <t>"kamenné krajníky - zpětné osazení - ostrůvek u zpomalovaícho prahu" 3</t>
  </si>
  <si>
    <t>1554224932</t>
  </si>
  <si>
    <t>"obrubníky, krajníky" 187,2*0,2*0,1+3*0,15*0,1</t>
  </si>
  <si>
    <t>1157650140</t>
  </si>
  <si>
    <t>869,5*1,2 'Přepočtené koeficientem množství</t>
  </si>
  <si>
    <t>1281785727</t>
  </si>
  <si>
    <t>"ošetření styčné spáry" 15+12+19+6+17+7</t>
  </si>
  <si>
    <t>-610356051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</si>
  <si>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</si>
  <si>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silničních</t>
  </si>
  <si>
    <t>-642293344</t>
  </si>
  <si>
    <t>https://podminky.urs.cz/item/CS_URS_2024_01/979024443</t>
  </si>
  <si>
    <t>"kamenné krajníky" 3</t>
  </si>
  <si>
    <t>1667934742</t>
  </si>
  <si>
    <t>979071122</t>
  </si>
  <si>
    <t>Očištění vybouraných dlažebních kostek od spojovacího materiálu, s uložením očištěných kostek na skládku, s odklizením odpadových hmot na hromady a s odklizením vybouraných kostek na vzdálenost do 3 m drobných, s původním vyplněním spár živicí nebo cementovou maltou</t>
  </si>
  <si>
    <t>-2134246765</t>
  </si>
  <si>
    <t>https://podminky.urs.cz/item/CS_URS_2024_01/979071122</t>
  </si>
  <si>
    <t>42,8*0,1</t>
  </si>
  <si>
    <t>46</t>
  </si>
  <si>
    <t>-103965502</t>
  </si>
  <si>
    <t xml:space="preserve">"vyb ŠD na skl. do 12km"  504,31</t>
  </si>
  <si>
    <t>"asf. recyklát na skl. města do 3km" 4,62+199,985</t>
  </si>
  <si>
    <t>47</t>
  </si>
  <si>
    <t>-1105060441</t>
  </si>
  <si>
    <t xml:space="preserve">"přípl. za dalších 11 km-vyb ŠD"  504,31*11</t>
  </si>
  <si>
    <t>"přípl. za další 2km-asf. recyklát"204,605*2</t>
  </si>
  <si>
    <t>48</t>
  </si>
  <si>
    <t>-1684580317</t>
  </si>
  <si>
    <t>"beton na skl. 3km, vyb zatr. dlažba, obrubníky+UV" 0,72+35,301+0,814</t>
  </si>
  <si>
    <t>"vyb. žulové kostky na skl. 3km na skl.města" 4,922</t>
  </si>
  <si>
    <t>"manipulace s demont. dlažbou ke zpětnému použití" 5,72</t>
  </si>
  <si>
    <t>49</t>
  </si>
  <si>
    <t>1516630129</t>
  </si>
  <si>
    <t>"přípl. za dalších 2km"(36,835+4,922)*2</t>
  </si>
  <si>
    <t>"dlažba ke zpětnému použití" 5,72</t>
  </si>
  <si>
    <t>50</t>
  </si>
  <si>
    <t>-734914662</t>
  </si>
  <si>
    <t>"beton na skl. 3km, vyb zatr.dlažba a obrubníky" 0,72+35,301</t>
  </si>
  <si>
    <t>51</t>
  </si>
  <si>
    <t>1439809095</t>
  </si>
  <si>
    <t>"vyb ŠD" 504,31</t>
  </si>
  <si>
    <t>52</t>
  </si>
  <si>
    <t>-2103532933</t>
  </si>
  <si>
    <t>SO 03 - PARKOVIŠTĚ</t>
  </si>
  <si>
    <t>932350187</t>
  </si>
  <si>
    <t>"parkoviště" 36,0*5,0*2</t>
  </si>
  <si>
    <t>-44104379</t>
  </si>
  <si>
    <t>899664330</t>
  </si>
  <si>
    <t>"betonové obrubníky silniční" 5+5</t>
  </si>
  <si>
    <t>-1057354634</t>
  </si>
  <si>
    <t>"terénní úpravy z obrubníky" 5,0*1,5*0,15*2</t>
  </si>
  <si>
    <t>-1608339056</t>
  </si>
  <si>
    <t>2,25*2 'Přepočtené koeficientem množství</t>
  </si>
  <si>
    <t>-1450635807</t>
  </si>
  <si>
    <t>740554195</t>
  </si>
  <si>
    <t>5,0*1,0*2</t>
  </si>
  <si>
    <t>-2022825894</t>
  </si>
  <si>
    <t>1970113206</t>
  </si>
  <si>
    <t>10*0,025 'Přepočtené koeficientem množství</t>
  </si>
  <si>
    <t>1691057174</t>
  </si>
  <si>
    <t>-309869578</t>
  </si>
  <si>
    <t>-1724657687</t>
  </si>
  <si>
    <t>59245005</t>
  </si>
  <si>
    <t>dlažba skladebná betonová 200x100mm tl 80mm barevná</t>
  </si>
  <si>
    <t>-838609996</t>
  </si>
  <si>
    <t>"vyznačení stání - barva černá" 13*5,0*0,1*2</t>
  </si>
  <si>
    <t>13*1,05 'Přepočtené koeficientem množství</t>
  </si>
  <si>
    <t>596412212</t>
  </si>
  <si>
    <t>Kladení dlažby z betonových vegetačních dlaždic pozemních komunikací s ložem z kameniva těženého nebo drceného tl. do 50 mm, s vyplněním spár a vegetačních otvorů, s hutněním vibrováním tl. 80 mm, pro plochy přes 100 do 300 m2</t>
  </si>
  <si>
    <t>1622046430</t>
  </si>
  <si>
    <t>https://podminky.urs.cz/item/CS_URS_2024_01/596412212</t>
  </si>
  <si>
    <t>59245035</t>
  </si>
  <si>
    <t>dlažba plošná vegetační betonová 200x200mm tl 80mm přírodní</t>
  </si>
  <si>
    <t>801541617</t>
  </si>
  <si>
    <t>360-13</t>
  </si>
  <si>
    <t>347*1,02 'Přepočtené koeficientem množství</t>
  </si>
  <si>
    <t>1668671662</t>
  </si>
  <si>
    <t>-1712762980</t>
  </si>
  <si>
    <t>5+5</t>
  </si>
  <si>
    <t>10*1,02 'Přepočtené koeficientem množství</t>
  </si>
  <si>
    <t>1533637562</t>
  </si>
  <si>
    <t>(36+5)*2</t>
  </si>
  <si>
    <t>82*1,02 'Přepočtené koeficientem množství</t>
  </si>
  <si>
    <t>-921885084</t>
  </si>
  <si>
    <t>"obrubníky" 92*0,25*0,1</t>
  </si>
  <si>
    <t>1641229716</t>
  </si>
  <si>
    <t>360*1,2 'Přepočtené koeficientem množství</t>
  </si>
  <si>
    <t>-841305174</t>
  </si>
  <si>
    <t xml:space="preserve">"vyb ŠD na skl. do 12km"  208,8</t>
  </si>
  <si>
    <t>"asf. recyklát na skl. města do 3km" 82,8</t>
  </si>
  <si>
    <t>-1975859153</t>
  </si>
  <si>
    <t xml:space="preserve">"přípl. za dalších 11 km-vyb ŠD"  208,8*11</t>
  </si>
  <si>
    <t>"přípl. za další 2km-asf. recyklát" 82,8*2</t>
  </si>
  <si>
    <t>-1321608496</t>
  </si>
  <si>
    <t>"beton na skl. 3km, vyb. obrubníky" 2,05</t>
  </si>
  <si>
    <t>458512310</t>
  </si>
  <si>
    <t>"přípl. za dalších 2km" 2,05*2</t>
  </si>
  <si>
    <t>1375558595</t>
  </si>
  <si>
    <t>-2123121548</t>
  </si>
  <si>
    <t>"vyb ŠD" 208,8</t>
  </si>
  <si>
    <t>998223011</t>
  </si>
  <si>
    <t>Přesun hmot pro pozemní komunikace s krytem dlážděným dopravní vzdálenost do 200 m jakékoliv délky objektu</t>
  </si>
  <si>
    <t>1197130202</t>
  </si>
  <si>
    <t>https://podminky.urs.cz/item/CS_URS_2024_01/998223011</t>
  </si>
  <si>
    <t>VRN - VEDLEJŠÍ A OSTATNÍ NÁKLADY</t>
  </si>
  <si>
    <t>Položky platí pro celou stavbu!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</si>
  <si>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</si>
  <si>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</si>
  <si>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</si>
  <si>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</si>
  <si>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</si>
  <si>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</si>
  <si>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Vedlejší rozpočtové náklady</t>
  </si>
  <si>
    <t>VRN1</t>
  </si>
  <si>
    <t>Průzkumné, geodetické a projektové práce</t>
  </si>
  <si>
    <t>012103000</t>
  </si>
  <si>
    <t>Průzkumné, geodetické a projektové práce geodetické práce před výstavbou</t>
  </si>
  <si>
    <t>kpl</t>
  </si>
  <si>
    <t>1024</t>
  </si>
  <si>
    <t>-1081825777</t>
  </si>
  <si>
    <t>https://podminky.urs.cz/item/CS_URS_2024_01/012103000</t>
  </si>
  <si>
    <t>P</t>
  </si>
  <si>
    <t>Poznámka k položce:_x000d_
Zajištění vytýčení veškerých stávajících inženýrských sítí (včetně úhrady za vytýčení), dočasné zajištění a odpovědnost za jejich neporušení během výstavby a zpětné předání jejich srávcům.</t>
  </si>
  <si>
    <t>012203000</t>
  </si>
  <si>
    <t>Průzkumné, geodetické a projektové práce geodetické práce při provádění stavby</t>
  </si>
  <si>
    <t>-99356345</t>
  </si>
  <si>
    <t>https://podminky.urs.cz/item/CS_URS_2024_01/012203000</t>
  </si>
  <si>
    <t>Poznámka k položce:_x000d_
Průzkumné, geodetické a projektové práce, geodetické práce při provádění stavby. Geodetické měření v průběhu stavby, vytyčení stavby</t>
  </si>
  <si>
    <t>013274000</t>
  </si>
  <si>
    <t>Pasportizace objektu před započetím prací</t>
  </si>
  <si>
    <t>-33274785</t>
  </si>
  <si>
    <t>https://podminky.urs.cz/item/CS_URS_2024_01/013274000</t>
  </si>
  <si>
    <t>013284000</t>
  </si>
  <si>
    <t>Pasportizace objektu po provedení prací</t>
  </si>
  <si>
    <t>-656428527</t>
  </si>
  <si>
    <t>https://podminky.urs.cz/item/CS_URS_2024_01/013284000</t>
  </si>
  <si>
    <t>013294000</t>
  </si>
  <si>
    <t>Ostatní dokumentace</t>
  </si>
  <si>
    <t>642476818</t>
  </si>
  <si>
    <t>https://podminky.urs.cz/item/CS_URS_2024_01/013294000</t>
  </si>
  <si>
    <t>"týdenní fotodokumentace stavby" 1</t>
  </si>
  <si>
    <t>VRN3</t>
  </si>
  <si>
    <t>Zařízení staveniště</t>
  </si>
  <si>
    <t>032002000</t>
  </si>
  <si>
    <t>Hlavní tituly průvodních činností a nákladů zařízení staveniště vybavení staveniště</t>
  </si>
  <si>
    <t>-1752473630</t>
  </si>
  <si>
    <t>https://podminky.urs.cz/item/CS_URS_2024_01/032002000</t>
  </si>
  <si>
    <t>Poznámka k položce:_x000d_
Náklady spojené s případným zřízením přípojek energií k objektům zařízení staveniště, vybudování měřících odběrných míst a zřízení příp. příprava území pro objekty zařízení staveniště a vlastní vybudování objektů zařízení staveniště.</t>
  </si>
  <si>
    <t>034002000</t>
  </si>
  <si>
    <t>Hlavní tituly průvodních činností a nákladů zařízení staveniště zabezpečení staveniště</t>
  </si>
  <si>
    <t>-1762438658</t>
  </si>
  <si>
    <t>https://podminky.urs.cz/item/CS_URS_2024_01/034002000</t>
  </si>
  <si>
    <t>Poznámka k položce:_x000d_
Náklady na vybavení objektů zařízení staveniště, náklady na energie spotřebované dodavatelem v rámci provozu zařízení staveniště, náklady na potřebný úklid v prostorách zařízení staveniště, náklady na nutnou údržbu a opravy na objektech zařízení staveniště.</t>
  </si>
  <si>
    <t>039002000</t>
  </si>
  <si>
    <t>Hlavní tituly průvodních činností a nákladů zařízení staveniště zrušení zařízení staveniště</t>
  </si>
  <si>
    <t>-20185659</t>
  </si>
  <si>
    <t>https://podminky.urs.cz/item/CS_URS_2024_01/039002000</t>
  </si>
  <si>
    <t>Poznámka k položce:_x000d_
Náklady na odstranění objektů zařízení staveniště vč. přípojek a jejich odvoz. Náklady na úpravu povrchů po odstranění zařízení staveniště a úklid ploch, na kterých bylo zařízení staveniště provozováno.</t>
  </si>
  <si>
    <t>VRN4</t>
  </si>
  <si>
    <t>Inženýrská činnost</t>
  </si>
  <si>
    <t>041903000</t>
  </si>
  <si>
    <t>Dozor jiné osoby</t>
  </si>
  <si>
    <t>-1528257830</t>
  </si>
  <si>
    <t>https://podminky.urs.cz/item/CS_URS_2024_01/041903000</t>
  </si>
  <si>
    <t>Poznámka k položce:_x000d_
koordinace s osazením a úpravou výšek vpustí, šachet a jiných objektů v komunikacích</t>
  </si>
  <si>
    <t>"odborný dozor" 1</t>
  </si>
  <si>
    <t>041903000.1</t>
  </si>
  <si>
    <t>-395463548</t>
  </si>
  <si>
    <t>https://podminky.urs.cz/item/CS_URS_2024_01/041903000.1</t>
  </si>
  <si>
    <t>Poznámka k položce:_x000d_
koordinátor prací se stavbou Vodárenské akciové společnosti („Žďár nad Sázavou – Rekonstrukce vodovodu Švermova“)</t>
  </si>
  <si>
    <t>042503000</t>
  </si>
  <si>
    <t>Inženýrská činnost posudky plán BOZP na staveništi</t>
  </si>
  <si>
    <t>1174225280</t>
  </si>
  <si>
    <t>https://podminky.urs.cz/item/CS_URS_2024_01/042503000</t>
  </si>
  <si>
    <t xml:space="preserve">Poznámka k položce:_x000d_
Prvky BOZP (mobilní oplocení, osvětlení, výstražné značení, přechody a přejezdy výkopů vč. oplocení, zábradlí, atd) vč. jejich dodávky, montáže, údržby a demontáže, resp. likvidace. </t>
  </si>
  <si>
    <t>043103000</t>
  </si>
  <si>
    <t>Inženýrská činnost zkoušky a ostatní měření zkoušky bez rozlišení</t>
  </si>
  <si>
    <t>-1074374586</t>
  </si>
  <si>
    <t>https://podminky.urs.cz/item/CS_URS_2024_01/043103000</t>
  </si>
  <si>
    <t xml:space="preserve">Poznámka k položce:_x000d_
náklady na revize, měření a předepsané zkoušky vč. zpracování KZP_x000d_
</t>
  </si>
  <si>
    <t>VRN7</t>
  </si>
  <si>
    <t>Provozní vlivy</t>
  </si>
  <si>
    <t>072002001</t>
  </si>
  <si>
    <t>Hlavní tituly průvodních činností a nákladů provozní vlivy silniční provoz</t>
  </si>
  <si>
    <t>-1899253088</t>
  </si>
  <si>
    <t>https://podminky.urs.cz/item/CS_URS_2024_01/072002001</t>
  </si>
  <si>
    <t xml:space="preserve">Poznámka k položce:_x000d_
zpracování DIO, vč. zřízení a odstranění přechodného dopravního značení_x000d_
Zajištění vydání všech potřebných rozhodnutí a stanovení pro přechodnou úpravu provozu na pozemních komunikacích dle zpracované projektové dokumentace a dle vyjádření dotčených orgánů;_x000d_
-Soustavnou péči zhotovitele o kvalitní přechodné značení _x000d_
-Zabezpečení změny dopravního značení_x000d_
</t>
  </si>
  <si>
    <t>VRN9</t>
  </si>
  <si>
    <t>Ostatní náklady</t>
  </si>
  <si>
    <t>091002000</t>
  </si>
  <si>
    <t>Hlavní tituly průvodních činností a nákladů ostatní náklady související s objektem</t>
  </si>
  <si>
    <t>-1206889813</t>
  </si>
  <si>
    <t>https://podminky.urs.cz/item/CS_URS_2024_01/091002000</t>
  </si>
  <si>
    <t>Poznámka k položce:_x000d_
Odvodnění staveniště po dobu stavby.</t>
  </si>
  <si>
    <t xml:space="preserve">"Odvodnění staveniště po dobu stavby"  1</t>
  </si>
  <si>
    <t>091504000</t>
  </si>
  <si>
    <t>Náklady související s publikační činností</t>
  </si>
  <si>
    <t>-1522092067</t>
  </si>
  <si>
    <t>https://podminky.urs.cz/item/CS_URS_2024_01/091504000</t>
  </si>
  <si>
    <t xml:space="preserve">Poznámka k položce:_x000d_
(výroba, umístění po dobu prací, odstranění)_x000d_
</t>
  </si>
  <si>
    <t>"Informační plachta" 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</si>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</sst>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9" fillId="0" borderId="0" xfId="0" applyFont="1" applyAlignment="1" applyProtection="1">
      <alignment vertical="center" wrapText="1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6123" TargetMode="External" /><Relationship Id="rId2" Type="http://schemas.openxmlformats.org/officeDocument/2006/relationships/hyperlink" Target="https://podminky.urs.cz/item/CS_URS_2024_01/113106132" TargetMode="External" /><Relationship Id="rId3" Type="http://schemas.openxmlformats.org/officeDocument/2006/relationships/hyperlink" Target="https://podminky.urs.cz/item/CS_URS_2024_01/113107224" TargetMode="External" /><Relationship Id="rId4" Type="http://schemas.openxmlformats.org/officeDocument/2006/relationships/hyperlink" Target="https://podminky.urs.cz/item/CS_URS_2024_01/113107330" TargetMode="External" /><Relationship Id="rId5" Type="http://schemas.openxmlformats.org/officeDocument/2006/relationships/hyperlink" Target="https://podminky.urs.cz/item/CS_URS_2024_01/113107341" TargetMode="External" /><Relationship Id="rId6" Type="http://schemas.openxmlformats.org/officeDocument/2006/relationships/hyperlink" Target="https://podminky.urs.cz/item/CS_URS_2024_01/113154254" TargetMode="External" /><Relationship Id="rId7" Type="http://schemas.openxmlformats.org/officeDocument/2006/relationships/hyperlink" Target="https://podminky.urs.cz/item/CS_URS_2024_01/113202111" TargetMode="External" /><Relationship Id="rId8" Type="http://schemas.openxmlformats.org/officeDocument/2006/relationships/hyperlink" Target="https://podminky.urs.cz/item/CS_URS_2024_01/175151201" TargetMode="External" /><Relationship Id="rId9" Type="http://schemas.openxmlformats.org/officeDocument/2006/relationships/hyperlink" Target="https://podminky.urs.cz/item/CS_URS_2024_01/181111111" TargetMode="External" /><Relationship Id="rId10" Type="http://schemas.openxmlformats.org/officeDocument/2006/relationships/hyperlink" Target="https://podminky.urs.cz/item/CS_URS_2024_01/181152302" TargetMode="External" /><Relationship Id="rId11" Type="http://schemas.openxmlformats.org/officeDocument/2006/relationships/hyperlink" Target="https://podminky.urs.cz/item/CS_URS_2024_01/181411131" TargetMode="External" /><Relationship Id="rId12" Type="http://schemas.openxmlformats.org/officeDocument/2006/relationships/hyperlink" Target="https://podminky.urs.cz/item/CS_URS_2024_01/564851111" TargetMode="External" /><Relationship Id="rId13" Type="http://schemas.openxmlformats.org/officeDocument/2006/relationships/hyperlink" Target="https://podminky.urs.cz/item/CS_URS_2024_01/564861111" TargetMode="External" /><Relationship Id="rId14" Type="http://schemas.openxmlformats.org/officeDocument/2006/relationships/hyperlink" Target="https://podminky.urs.cz/item/CS_URS_2024_01/573111115" TargetMode="External" /><Relationship Id="rId15" Type="http://schemas.openxmlformats.org/officeDocument/2006/relationships/hyperlink" Target="https://podminky.urs.cz/item/CS_URS_2024_01/565135111" TargetMode="External" /><Relationship Id="rId16" Type="http://schemas.openxmlformats.org/officeDocument/2006/relationships/hyperlink" Target="https://podminky.urs.cz/item/CS_URS_2024_01/573231111" TargetMode="External" /><Relationship Id="rId17" Type="http://schemas.openxmlformats.org/officeDocument/2006/relationships/hyperlink" Target="https://podminky.urs.cz/item/CS_URS_2024_01/577144111" TargetMode="External" /><Relationship Id="rId18" Type="http://schemas.openxmlformats.org/officeDocument/2006/relationships/hyperlink" Target="https://podminky.urs.cz/item/CS_URS_2024_01/566501111" TargetMode="External" /><Relationship Id="rId19" Type="http://schemas.openxmlformats.org/officeDocument/2006/relationships/hyperlink" Target="https://podminky.urs.cz/item/CS_URS_2024_01/596211120" TargetMode="External" /><Relationship Id="rId20" Type="http://schemas.openxmlformats.org/officeDocument/2006/relationships/hyperlink" Target="https://podminky.urs.cz/item/CS_URS_2024_01/596211220" TargetMode="External" /><Relationship Id="rId21" Type="http://schemas.openxmlformats.org/officeDocument/2006/relationships/hyperlink" Target="https://podminky.urs.cz/item/CS_URS_2024_01/596991111" TargetMode="External" /><Relationship Id="rId22" Type="http://schemas.openxmlformats.org/officeDocument/2006/relationships/hyperlink" Target="https://podminky.urs.cz/item/CS_URS_2024_01/899131121" TargetMode="External" /><Relationship Id="rId23" Type="http://schemas.openxmlformats.org/officeDocument/2006/relationships/hyperlink" Target="https://podminky.urs.cz/item/CS_URS_2024_01/899133211" TargetMode="External" /><Relationship Id="rId24" Type="http://schemas.openxmlformats.org/officeDocument/2006/relationships/hyperlink" Target="https://podminky.urs.cz/item/CS_URS_2024_01/916131213" TargetMode="External" /><Relationship Id="rId25" Type="http://schemas.openxmlformats.org/officeDocument/2006/relationships/hyperlink" Target="https://podminky.urs.cz/item/CS_URS_2024_01/916231213" TargetMode="External" /><Relationship Id="rId26" Type="http://schemas.openxmlformats.org/officeDocument/2006/relationships/hyperlink" Target="https://podminky.urs.cz/item/CS_URS_2024_01/916991121" TargetMode="External" /><Relationship Id="rId27" Type="http://schemas.openxmlformats.org/officeDocument/2006/relationships/hyperlink" Target="https://podminky.urs.cz/item/CS_URS_2024_01/919726123" TargetMode="External" /><Relationship Id="rId28" Type="http://schemas.openxmlformats.org/officeDocument/2006/relationships/hyperlink" Target="https://podminky.urs.cz/item/CS_URS_2024_01/919732211" TargetMode="External" /><Relationship Id="rId29" Type="http://schemas.openxmlformats.org/officeDocument/2006/relationships/hyperlink" Target="https://podminky.urs.cz/item/CS_URS_2024_01/919735112" TargetMode="External" /><Relationship Id="rId30" Type="http://schemas.openxmlformats.org/officeDocument/2006/relationships/hyperlink" Target="https://podminky.urs.cz/item/CS_URS_2024_01/979054451" TargetMode="External" /><Relationship Id="rId31" Type="http://schemas.openxmlformats.org/officeDocument/2006/relationships/hyperlink" Target="https://podminky.urs.cz/item/CS_URS_2024_01/997221551" TargetMode="External" /><Relationship Id="rId32" Type="http://schemas.openxmlformats.org/officeDocument/2006/relationships/hyperlink" Target="https://podminky.urs.cz/item/CS_URS_2024_01/997221559" TargetMode="External" /><Relationship Id="rId33" Type="http://schemas.openxmlformats.org/officeDocument/2006/relationships/hyperlink" Target="https://podminky.urs.cz/item/CS_URS_2024_01/997221571" TargetMode="External" /><Relationship Id="rId34" Type="http://schemas.openxmlformats.org/officeDocument/2006/relationships/hyperlink" Target="https://podminky.urs.cz/item/CS_URS_2024_01/997221579" TargetMode="External" /><Relationship Id="rId35" Type="http://schemas.openxmlformats.org/officeDocument/2006/relationships/hyperlink" Target="https://podminky.urs.cz/item/CS_URS_2024_01/997221861" TargetMode="External" /><Relationship Id="rId36" Type="http://schemas.openxmlformats.org/officeDocument/2006/relationships/hyperlink" Target="https://podminky.urs.cz/item/CS_URS_2024_01/997221873" TargetMode="External" /><Relationship Id="rId37" Type="http://schemas.openxmlformats.org/officeDocument/2006/relationships/hyperlink" Target="https://podminky.urs.cz/item/CS_URS_2024_01/998225111" TargetMode="External" /><Relationship Id="rId3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6123" TargetMode="External" /><Relationship Id="rId2" Type="http://schemas.openxmlformats.org/officeDocument/2006/relationships/hyperlink" Target="https://podminky.urs.cz/item/CS_URS_2024_01/113106125" TargetMode="External" /><Relationship Id="rId3" Type="http://schemas.openxmlformats.org/officeDocument/2006/relationships/hyperlink" Target="https://podminky.urs.cz/item/CS_URS_2024_01/113107224" TargetMode="External" /><Relationship Id="rId4" Type="http://schemas.openxmlformats.org/officeDocument/2006/relationships/hyperlink" Target="https://podminky.urs.cz/item/CS_URS_2024_01/113107342" TargetMode="External" /><Relationship Id="rId5" Type="http://schemas.openxmlformats.org/officeDocument/2006/relationships/hyperlink" Target="https://podminky.urs.cz/item/CS_URS_2024_01/113154254" TargetMode="External" /><Relationship Id="rId6" Type="http://schemas.openxmlformats.org/officeDocument/2006/relationships/hyperlink" Target="https://podminky.urs.cz/item/CS_URS_2024_01/113202111" TargetMode="External" /><Relationship Id="rId7" Type="http://schemas.openxmlformats.org/officeDocument/2006/relationships/hyperlink" Target="https://podminky.urs.cz/item/CS_URS_2024_01/113203111" TargetMode="External" /><Relationship Id="rId8" Type="http://schemas.openxmlformats.org/officeDocument/2006/relationships/hyperlink" Target="https://podminky.urs.cz/item/CS_URS_2024_01/175151201" TargetMode="External" /><Relationship Id="rId9" Type="http://schemas.openxmlformats.org/officeDocument/2006/relationships/hyperlink" Target="https://podminky.urs.cz/item/CS_URS_2024_01/181111111" TargetMode="External" /><Relationship Id="rId10" Type="http://schemas.openxmlformats.org/officeDocument/2006/relationships/hyperlink" Target="https://podminky.urs.cz/item/CS_URS_2024_01/181152302" TargetMode="External" /><Relationship Id="rId11" Type="http://schemas.openxmlformats.org/officeDocument/2006/relationships/hyperlink" Target="https://podminky.urs.cz/item/CS_URS_2024_01/181411131" TargetMode="External" /><Relationship Id="rId12" Type="http://schemas.openxmlformats.org/officeDocument/2006/relationships/hyperlink" Target="https://podminky.urs.cz/item/CS_URS_2024_01/564851111" TargetMode="External" /><Relationship Id="rId13" Type="http://schemas.openxmlformats.org/officeDocument/2006/relationships/hyperlink" Target="https://podminky.urs.cz/item/CS_URS_2024_01/564861111" TargetMode="External" /><Relationship Id="rId14" Type="http://schemas.openxmlformats.org/officeDocument/2006/relationships/hyperlink" Target="https://podminky.urs.cz/item/CS_URS_2024_01/565135111" TargetMode="External" /><Relationship Id="rId15" Type="http://schemas.openxmlformats.org/officeDocument/2006/relationships/hyperlink" Target="https://podminky.urs.cz/item/CS_URS_2024_01/566501111" TargetMode="External" /><Relationship Id="rId16" Type="http://schemas.openxmlformats.org/officeDocument/2006/relationships/hyperlink" Target="https://podminky.urs.cz/item/CS_URS_2024_01/573111115" TargetMode="External" /><Relationship Id="rId17" Type="http://schemas.openxmlformats.org/officeDocument/2006/relationships/hyperlink" Target="https://podminky.urs.cz/item/CS_URS_2024_01/573231111" TargetMode="External" /><Relationship Id="rId18" Type="http://schemas.openxmlformats.org/officeDocument/2006/relationships/hyperlink" Target="https://podminky.urs.cz/item/CS_URS_2024_01/577144111" TargetMode="External" /><Relationship Id="rId19" Type="http://schemas.openxmlformats.org/officeDocument/2006/relationships/hyperlink" Target="https://podminky.urs.cz/item/CS_URS_2024_01/596211220" TargetMode="External" /><Relationship Id="rId20" Type="http://schemas.openxmlformats.org/officeDocument/2006/relationships/hyperlink" Target="https://podminky.urs.cz/item/CS_URS_2024_01/596411111" TargetMode="External" /><Relationship Id="rId21" Type="http://schemas.openxmlformats.org/officeDocument/2006/relationships/hyperlink" Target="https://podminky.urs.cz/item/CS_URS_2024_01/890411811" TargetMode="External" /><Relationship Id="rId22" Type="http://schemas.openxmlformats.org/officeDocument/2006/relationships/hyperlink" Target="https://podminky.urs.cz/item/CS_URS_2024_01/899131121" TargetMode="External" /><Relationship Id="rId23" Type="http://schemas.openxmlformats.org/officeDocument/2006/relationships/hyperlink" Target="https://podminky.urs.cz/item/CS_URS_2024_01/899132212" TargetMode="External" /><Relationship Id="rId24" Type="http://schemas.openxmlformats.org/officeDocument/2006/relationships/hyperlink" Target="https://podminky.urs.cz/item/CS_URS_2024_01/899133211" TargetMode="External" /><Relationship Id="rId25" Type="http://schemas.openxmlformats.org/officeDocument/2006/relationships/hyperlink" Target="https://podminky.urs.cz/item/CS_URS_2024_01/915131112" TargetMode="External" /><Relationship Id="rId26" Type="http://schemas.openxmlformats.org/officeDocument/2006/relationships/hyperlink" Target="https://podminky.urs.cz/item/CS_URS_2024_01/915621111" TargetMode="External" /><Relationship Id="rId27" Type="http://schemas.openxmlformats.org/officeDocument/2006/relationships/hyperlink" Target="https://podminky.urs.cz/item/CS_URS_2024_01/916131213" TargetMode="External" /><Relationship Id="rId28" Type="http://schemas.openxmlformats.org/officeDocument/2006/relationships/hyperlink" Target="https://podminky.urs.cz/item/CS_URS_2024_01/916241213" TargetMode="External" /><Relationship Id="rId29" Type="http://schemas.openxmlformats.org/officeDocument/2006/relationships/hyperlink" Target="https://podminky.urs.cz/item/CS_URS_2024_01/916991121" TargetMode="External" /><Relationship Id="rId30" Type="http://schemas.openxmlformats.org/officeDocument/2006/relationships/hyperlink" Target="https://podminky.urs.cz/item/CS_URS_2024_01/919726123" TargetMode="External" /><Relationship Id="rId31" Type="http://schemas.openxmlformats.org/officeDocument/2006/relationships/hyperlink" Target="https://podminky.urs.cz/item/CS_URS_2024_01/919732211" TargetMode="External" /><Relationship Id="rId32" Type="http://schemas.openxmlformats.org/officeDocument/2006/relationships/hyperlink" Target="https://podminky.urs.cz/item/CS_URS_2024_01/919735112" TargetMode="External" /><Relationship Id="rId33" Type="http://schemas.openxmlformats.org/officeDocument/2006/relationships/hyperlink" Target="https://podminky.urs.cz/item/CS_URS_2024_01/979024443" TargetMode="External" /><Relationship Id="rId34" Type="http://schemas.openxmlformats.org/officeDocument/2006/relationships/hyperlink" Target="https://podminky.urs.cz/item/CS_URS_2024_01/979054451" TargetMode="External" /><Relationship Id="rId35" Type="http://schemas.openxmlformats.org/officeDocument/2006/relationships/hyperlink" Target="https://podminky.urs.cz/item/CS_URS_2024_01/979071122" TargetMode="External" /><Relationship Id="rId36" Type="http://schemas.openxmlformats.org/officeDocument/2006/relationships/hyperlink" Target="https://podminky.urs.cz/item/CS_URS_2024_01/997221551" TargetMode="External" /><Relationship Id="rId37" Type="http://schemas.openxmlformats.org/officeDocument/2006/relationships/hyperlink" Target="https://podminky.urs.cz/item/CS_URS_2024_01/997221559" TargetMode="External" /><Relationship Id="rId38" Type="http://schemas.openxmlformats.org/officeDocument/2006/relationships/hyperlink" Target="https://podminky.urs.cz/item/CS_URS_2024_01/997221571" TargetMode="External" /><Relationship Id="rId39" Type="http://schemas.openxmlformats.org/officeDocument/2006/relationships/hyperlink" Target="https://podminky.urs.cz/item/CS_URS_2024_01/997221579" TargetMode="External" /><Relationship Id="rId40" Type="http://schemas.openxmlformats.org/officeDocument/2006/relationships/hyperlink" Target="https://podminky.urs.cz/item/CS_URS_2024_01/997221861" TargetMode="External" /><Relationship Id="rId41" Type="http://schemas.openxmlformats.org/officeDocument/2006/relationships/hyperlink" Target="https://podminky.urs.cz/item/CS_URS_2024_01/997221873" TargetMode="External" /><Relationship Id="rId42" Type="http://schemas.openxmlformats.org/officeDocument/2006/relationships/hyperlink" Target="https://podminky.urs.cz/item/CS_URS_2024_01/998225111" TargetMode="External" /><Relationship Id="rId4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7224" TargetMode="External" /><Relationship Id="rId2" Type="http://schemas.openxmlformats.org/officeDocument/2006/relationships/hyperlink" Target="https://podminky.urs.cz/item/CS_URS_2024_01/113154254" TargetMode="External" /><Relationship Id="rId3" Type="http://schemas.openxmlformats.org/officeDocument/2006/relationships/hyperlink" Target="https://podminky.urs.cz/item/CS_URS_2024_01/113202111" TargetMode="External" /><Relationship Id="rId4" Type="http://schemas.openxmlformats.org/officeDocument/2006/relationships/hyperlink" Target="https://podminky.urs.cz/item/CS_URS_2024_01/175151201" TargetMode="External" /><Relationship Id="rId5" Type="http://schemas.openxmlformats.org/officeDocument/2006/relationships/hyperlink" Target="https://podminky.urs.cz/item/CS_URS_2024_01/181152302" TargetMode="External" /><Relationship Id="rId6" Type="http://schemas.openxmlformats.org/officeDocument/2006/relationships/hyperlink" Target="https://podminky.urs.cz/item/CS_URS_2024_01/181111111" TargetMode="External" /><Relationship Id="rId7" Type="http://schemas.openxmlformats.org/officeDocument/2006/relationships/hyperlink" Target="https://podminky.urs.cz/item/CS_URS_2024_01/181411131" TargetMode="External" /><Relationship Id="rId8" Type="http://schemas.openxmlformats.org/officeDocument/2006/relationships/hyperlink" Target="https://podminky.urs.cz/item/CS_URS_2024_01/564851111" TargetMode="External" /><Relationship Id="rId9" Type="http://schemas.openxmlformats.org/officeDocument/2006/relationships/hyperlink" Target="https://podminky.urs.cz/item/CS_URS_2024_01/564861111" TargetMode="External" /><Relationship Id="rId10" Type="http://schemas.openxmlformats.org/officeDocument/2006/relationships/hyperlink" Target="https://podminky.urs.cz/item/CS_URS_2024_01/596211220" TargetMode="External" /><Relationship Id="rId11" Type="http://schemas.openxmlformats.org/officeDocument/2006/relationships/hyperlink" Target="https://podminky.urs.cz/item/CS_URS_2024_01/596412212" TargetMode="External" /><Relationship Id="rId12" Type="http://schemas.openxmlformats.org/officeDocument/2006/relationships/hyperlink" Target="https://podminky.urs.cz/item/CS_URS_2024_01/916131213" TargetMode="External" /><Relationship Id="rId13" Type="http://schemas.openxmlformats.org/officeDocument/2006/relationships/hyperlink" Target="https://podminky.urs.cz/item/CS_URS_2024_01/916991121" TargetMode="External" /><Relationship Id="rId14" Type="http://schemas.openxmlformats.org/officeDocument/2006/relationships/hyperlink" Target="https://podminky.urs.cz/item/CS_URS_2024_01/919726123" TargetMode="External" /><Relationship Id="rId15" Type="http://schemas.openxmlformats.org/officeDocument/2006/relationships/hyperlink" Target="https://podminky.urs.cz/item/CS_URS_2024_01/997221551" TargetMode="External" /><Relationship Id="rId16" Type="http://schemas.openxmlformats.org/officeDocument/2006/relationships/hyperlink" Target="https://podminky.urs.cz/item/CS_URS_2024_01/997221559" TargetMode="External" /><Relationship Id="rId17" Type="http://schemas.openxmlformats.org/officeDocument/2006/relationships/hyperlink" Target="https://podminky.urs.cz/item/CS_URS_2024_01/997221571" TargetMode="External" /><Relationship Id="rId18" Type="http://schemas.openxmlformats.org/officeDocument/2006/relationships/hyperlink" Target="https://podminky.urs.cz/item/CS_URS_2024_01/997221579" TargetMode="External" /><Relationship Id="rId19" Type="http://schemas.openxmlformats.org/officeDocument/2006/relationships/hyperlink" Target="https://podminky.urs.cz/item/CS_URS_2024_01/997221861" TargetMode="External" /><Relationship Id="rId20" Type="http://schemas.openxmlformats.org/officeDocument/2006/relationships/hyperlink" Target="https://podminky.urs.cz/item/CS_URS_2024_01/997221873" TargetMode="External" /><Relationship Id="rId21" Type="http://schemas.openxmlformats.org/officeDocument/2006/relationships/hyperlink" Target="https://podminky.urs.cz/item/CS_URS_2024_01/998223011" TargetMode="External" /><Relationship Id="rId2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2103000" TargetMode="External" /><Relationship Id="rId2" Type="http://schemas.openxmlformats.org/officeDocument/2006/relationships/hyperlink" Target="https://podminky.urs.cz/item/CS_URS_2024_01/012203000" TargetMode="External" /><Relationship Id="rId3" Type="http://schemas.openxmlformats.org/officeDocument/2006/relationships/hyperlink" Target="https://podminky.urs.cz/item/CS_URS_2024_01/013274000" TargetMode="External" /><Relationship Id="rId4" Type="http://schemas.openxmlformats.org/officeDocument/2006/relationships/hyperlink" Target="https://podminky.urs.cz/item/CS_URS_2024_01/013284000" TargetMode="External" /><Relationship Id="rId5" Type="http://schemas.openxmlformats.org/officeDocument/2006/relationships/hyperlink" Target="https://podminky.urs.cz/item/CS_URS_2024_01/013294000" TargetMode="External" /><Relationship Id="rId6" Type="http://schemas.openxmlformats.org/officeDocument/2006/relationships/hyperlink" Target="https://podminky.urs.cz/item/CS_URS_2024_01/032002000" TargetMode="External" /><Relationship Id="rId7" Type="http://schemas.openxmlformats.org/officeDocument/2006/relationships/hyperlink" Target="https://podminky.urs.cz/item/CS_URS_2024_01/034002000" TargetMode="External" /><Relationship Id="rId8" Type="http://schemas.openxmlformats.org/officeDocument/2006/relationships/hyperlink" Target="https://podminky.urs.cz/item/CS_URS_2024_01/039002000" TargetMode="External" /><Relationship Id="rId9" Type="http://schemas.openxmlformats.org/officeDocument/2006/relationships/hyperlink" Target="https://podminky.urs.cz/item/CS_URS_2024_01/041903000" TargetMode="External" /><Relationship Id="rId10" Type="http://schemas.openxmlformats.org/officeDocument/2006/relationships/hyperlink" Target="https://podminky.urs.cz/item/CS_URS_2024_01/041903000.1" TargetMode="External" /><Relationship Id="rId11" Type="http://schemas.openxmlformats.org/officeDocument/2006/relationships/hyperlink" Target="https://podminky.urs.cz/item/CS_URS_2024_01/042503000" TargetMode="External" /><Relationship Id="rId12" Type="http://schemas.openxmlformats.org/officeDocument/2006/relationships/hyperlink" Target="https://podminky.urs.cz/item/CS_URS_2024_01/043103000" TargetMode="External" /><Relationship Id="rId13" Type="http://schemas.openxmlformats.org/officeDocument/2006/relationships/hyperlink" Target="https://podminky.urs.cz/item/CS_URS_2024_01/072002001" TargetMode="External" /><Relationship Id="rId14" Type="http://schemas.openxmlformats.org/officeDocument/2006/relationships/hyperlink" Target="https://podminky.urs.cz/item/CS_URS_2024_01/091002000" TargetMode="External" /><Relationship Id="rId15" Type="http://schemas.openxmlformats.org/officeDocument/2006/relationships/hyperlink" Target="https://podminky.urs.cz/item/CS_URS_2024_01/091504000" TargetMode="External" /><Relationship Id="rId16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32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33</v>
      </c>
      <c r="AO17" s="24"/>
      <c r="AP17" s="24"/>
      <c r="AQ17" s="24"/>
      <c r="AR17" s="22"/>
      <c r="BE17" s="33"/>
      <c r="BS17" s="19" t="s">
        <v>34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2024-000006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OPRAVY KOMUNIKACÍ ZR - UL. ŠVERMOVA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5. 2. 2024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Žďár nad Sázavou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25.6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35</v>
      </c>
      <c r="AJ50" s="42"/>
      <c r="AK50" s="42"/>
      <c r="AL50" s="42"/>
      <c r="AM50" s="75" t="str">
        <f>IF(E20="","",E20)</f>
        <v>PROfi Jihlava spol. s r.o. - Zbytovská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ROUND(SUM(AG55:AG58),2)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ROUND(SUM(AS55:AS58),2)</f>
        <v>0</v>
      </c>
      <c r="AT54" s="108">
        <f>ROUND(SUM(AV54:AW54),2)</f>
        <v>0</v>
      </c>
      <c r="AU54" s="109">
        <f>ROUND(SUM(AU55:AU58),5)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ROUND(SUM(AZ55:AZ58),2)</f>
        <v>0</v>
      </c>
      <c r="BA54" s="108">
        <f>ROUND(SUM(BA55:BA58),2)</f>
        <v>0</v>
      </c>
      <c r="BB54" s="108">
        <f>ROUND(SUM(BB55:BB58),2)</f>
        <v>0</v>
      </c>
      <c r="BC54" s="108">
        <f>ROUND(SUM(BC55:BC58),2)</f>
        <v>0</v>
      </c>
      <c r="BD54" s="110">
        <f>ROUND(SUM(BD55:BD58),2)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16.5" customHeight="1">
      <c r="A55" s="113" t="s">
        <v>77</v>
      </c>
      <c r="B55" s="114"/>
      <c r="C55" s="115"/>
      <c r="D55" s="116" t="s">
        <v>78</v>
      </c>
      <c r="E55" s="116"/>
      <c r="F55" s="116"/>
      <c r="G55" s="116"/>
      <c r="H55" s="116"/>
      <c r="I55" s="117"/>
      <c r="J55" s="116" t="s">
        <v>79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01 - OPRAVA KOMUNIKACE...'!J30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80</v>
      </c>
      <c r="AR55" s="120"/>
      <c r="AS55" s="121">
        <v>0</v>
      </c>
      <c r="AT55" s="122">
        <f>ROUND(SUM(AV55:AW55),2)</f>
        <v>0</v>
      </c>
      <c r="AU55" s="123">
        <f>'SO 01 - OPRAVA KOMUNIKACE...'!P86</f>
        <v>0</v>
      </c>
      <c r="AV55" s="122">
        <f>'SO 01 - OPRAVA KOMUNIKACE...'!J33</f>
        <v>0</v>
      </c>
      <c r="AW55" s="122">
        <f>'SO 01 - OPRAVA KOMUNIKACE...'!J34</f>
        <v>0</v>
      </c>
      <c r="AX55" s="122">
        <f>'SO 01 - OPRAVA KOMUNIKACE...'!J35</f>
        <v>0</v>
      </c>
      <c r="AY55" s="122">
        <f>'SO 01 - OPRAVA KOMUNIKACE...'!J36</f>
        <v>0</v>
      </c>
      <c r="AZ55" s="122">
        <f>'SO 01 - OPRAVA KOMUNIKACE...'!F33</f>
        <v>0</v>
      </c>
      <c r="BA55" s="122">
        <f>'SO 01 - OPRAVA KOMUNIKACE...'!F34</f>
        <v>0</v>
      </c>
      <c r="BB55" s="122">
        <f>'SO 01 - OPRAVA KOMUNIKACE...'!F35</f>
        <v>0</v>
      </c>
      <c r="BC55" s="122">
        <f>'SO 01 - OPRAVA KOMUNIKACE...'!F36</f>
        <v>0</v>
      </c>
      <c r="BD55" s="124">
        <f>'SO 01 - OPRAVA KOMUNIKACE...'!F37</f>
        <v>0</v>
      </c>
      <c r="BE55" s="7"/>
      <c r="BT55" s="125" t="s">
        <v>81</v>
      </c>
      <c r="BV55" s="125" t="s">
        <v>75</v>
      </c>
      <c r="BW55" s="125" t="s">
        <v>82</v>
      </c>
      <c r="BX55" s="125" t="s">
        <v>5</v>
      </c>
      <c r="CL55" s="125" t="s">
        <v>19</v>
      </c>
      <c r="CM55" s="125" t="s">
        <v>83</v>
      </c>
    </row>
    <row r="56" s="7" customFormat="1" ht="24.75" customHeight="1">
      <c r="A56" s="113" t="s">
        <v>77</v>
      </c>
      <c r="B56" s="114"/>
      <c r="C56" s="115"/>
      <c r="D56" s="116" t="s">
        <v>84</v>
      </c>
      <c r="E56" s="116"/>
      <c r="F56" s="116"/>
      <c r="G56" s="116"/>
      <c r="H56" s="116"/>
      <c r="I56" s="117"/>
      <c r="J56" s="116" t="s">
        <v>85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02 - OPRAVA KOMUNIKACE...'!J30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80</v>
      </c>
      <c r="AR56" s="120"/>
      <c r="AS56" s="121">
        <v>0</v>
      </c>
      <c r="AT56" s="122">
        <f>ROUND(SUM(AV56:AW56),2)</f>
        <v>0</v>
      </c>
      <c r="AU56" s="123">
        <f>'SO 02 - OPRAVA KOMUNIKACE...'!P86</f>
        <v>0</v>
      </c>
      <c r="AV56" s="122">
        <f>'SO 02 - OPRAVA KOMUNIKACE...'!J33</f>
        <v>0</v>
      </c>
      <c r="AW56" s="122">
        <f>'SO 02 - OPRAVA KOMUNIKACE...'!J34</f>
        <v>0</v>
      </c>
      <c r="AX56" s="122">
        <f>'SO 02 - OPRAVA KOMUNIKACE...'!J35</f>
        <v>0</v>
      </c>
      <c r="AY56" s="122">
        <f>'SO 02 - OPRAVA KOMUNIKACE...'!J36</f>
        <v>0</v>
      </c>
      <c r="AZ56" s="122">
        <f>'SO 02 - OPRAVA KOMUNIKACE...'!F33</f>
        <v>0</v>
      </c>
      <c r="BA56" s="122">
        <f>'SO 02 - OPRAVA KOMUNIKACE...'!F34</f>
        <v>0</v>
      </c>
      <c r="BB56" s="122">
        <f>'SO 02 - OPRAVA KOMUNIKACE...'!F35</f>
        <v>0</v>
      </c>
      <c r="BC56" s="122">
        <f>'SO 02 - OPRAVA KOMUNIKACE...'!F36</f>
        <v>0</v>
      </c>
      <c r="BD56" s="124">
        <f>'SO 02 - OPRAVA KOMUNIKACE...'!F37</f>
        <v>0</v>
      </c>
      <c r="BE56" s="7"/>
      <c r="BT56" s="125" t="s">
        <v>81</v>
      </c>
      <c r="BV56" s="125" t="s">
        <v>75</v>
      </c>
      <c r="BW56" s="125" t="s">
        <v>86</v>
      </c>
      <c r="BX56" s="125" t="s">
        <v>5</v>
      </c>
      <c r="CL56" s="125" t="s">
        <v>19</v>
      </c>
      <c r="CM56" s="125" t="s">
        <v>83</v>
      </c>
    </row>
    <row r="57" s="7" customFormat="1" ht="16.5" customHeight="1">
      <c r="A57" s="113" t="s">
        <v>77</v>
      </c>
      <c r="B57" s="114"/>
      <c r="C57" s="115"/>
      <c r="D57" s="116" t="s">
        <v>87</v>
      </c>
      <c r="E57" s="116"/>
      <c r="F57" s="116"/>
      <c r="G57" s="116"/>
      <c r="H57" s="116"/>
      <c r="I57" s="117"/>
      <c r="J57" s="116" t="s">
        <v>88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'SO 03 - PARKOVIŠTĚ'!J30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80</v>
      </c>
      <c r="AR57" s="120"/>
      <c r="AS57" s="121">
        <v>0</v>
      </c>
      <c r="AT57" s="122">
        <f>ROUND(SUM(AV57:AW57),2)</f>
        <v>0</v>
      </c>
      <c r="AU57" s="123">
        <f>'SO 03 - PARKOVIŠTĚ'!P85</f>
        <v>0</v>
      </c>
      <c r="AV57" s="122">
        <f>'SO 03 - PARKOVIŠTĚ'!J33</f>
        <v>0</v>
      </c>
      <c r="AW57" s="122">
        <f>'SO 03 - PARKOVIŠTĚ'!J34</f>
        <v>0</v>
      </c>
      <c r="AX57" s="122">
        <f>'SO 03 - PARKOVIŠTĚ'!J35</f>
        <v>0</v>
      </c>
      <c r="AY57" s="122">
        <f>'SO 03 - PARKOVIŠTĚ'!J36</f>
        <v>0</v>
      </c>
      <c r="AZ57" s="122">
        <f>'SO 03 - PARKOVIŠTĚ'!F33</f>
        <v>0</v>
      </c>
      <c r="BA57" s="122">
        <f>'SO 03 - PARKOVIŠTĚ'!F34</f>
        <v>0</v>
      </c>
      <c r="BB57" s="122">
        <f>'SO 03 - PARKOVIŠTĚ'!F35</f>
        <v>0</v>
      </c>
      <c r="BC57" s="122">
        <f>'SO 03 - PARKOVIŠTĚ'!F36</f>
        <v>0</v>
      </c>
      <c r="BD57" s="124">
        <f>'SO 03 - PARKOVIŠTĚ'!F37</f>
        <v>0</v>
      </c>
      <c r="BE57" s="7"/>
      <c r="BT57" s="125" t="s">
        <v>81</v>
      </c>
      <c r="BV57" s="125" t="s">
        <v>75</v>
      </c>
      <c r="BW57" s="125" t="s">
        <v>89</v>
      </c>
      <c r="BX57" s="125" t="s">
        <v>5</v>
      </c>
      <c r="CL57" s="125" t="s">
        <v>19</v>
      </c>
      <c r="CM57" s="125" t="s">
        <v>83</v>
      </c>
    </row>
    <row r="58" s="7" customFormat="1" ht="16.5" customHeight="1">
      <c r="A58" s="113" t="s">
        <v>77</v>
      </c>
      <c r="B58" s="114"/>
      <c r="C58" s="115"/>
      <c r="D58" s="116" t="s">
        <v>90</v>
      </c>
      <c r="E58" s="116"/>
      <c r="F58" s="116"/>
      <c r="G58" s="116"/>
      <c r="H58" s="116"/>
      <c r="I58" s="117"/>
      <c r="J58" s="116" t="s">
        <v>91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'VRN - VEDLEJŠÍ A OSTATNÍ 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92</v>
      </c>
      <c r="AR58" s="120"/>
      <c r="AS58" s="126">
        <v>0</v>
      </c>
      <c r="AT58" s="127">
        <f>ROUND(SUM(AV58:AW58),2)</f>
        <v>0</v>
      </c>
      <c r="AU58" s="128">
        <f>'VRN - VEDLEJŠÍ A OSTATNÍ ...'!P85</f>
        <v>0</v>
      </c>
      <c r="AV58" s="127">
        <f>'VRN - VEDLEJŠÍ A OSTATNÍ ...'!J33</f>
        <v>0</v>
      </c>
      <c r="AW58" s="127">
        <f>'VRN - VEDLEJŠÍ A OSTATNÍ ...'!J34</f>
        <v>0</v>
      </c>
      <c r="AX58" s="127">
        <f>'VRN - VEDLEJŠÍ A OSTATNÍ ...'!J35</f>
        <v>0</v>
      </c>
      <c r="AY58" s="127">
        <f>'VRN - VEDLEJŠÍ A OSTATNÍ ...'!J36</f>
        <v>0</v>
      </c>
      <c r="AZ58" s="127">
        <f>'VRN - VEDLEJŠÍ A OSTATNÍ ...'!F33</f>
        <v>0</v>
      </c>
      <c r="BA58" s="127">
        <f>'VRN - VEDLEJŠÍ A OSTATNÍ ...'!F34</f>
        <v>0</v>
      </c>
      <c r="BB58" s="127">
        <f>'VRN - VEDLEJŠÍ A OSTATNÍ ...'!F35</f>
        <v>0</v>
      </c>
      <c r="BC58" s="127">
        <f>'VRN - VEDLEJŠÍ A OSTATNÍ ...'!F36</f>
        <v>0</v>
      </c>
      <c r="BD58" s="129">
        <f>'VRN - VEDLEJŠÍ A OSTATNÍ ...'!F37</f>
        <v>0</v>
      </c>
      <c r="BE58" s="7"/>
      <c r="BT58" s="125" t="s">
        <v>81</v>
      </c>
      <c r="BV58" s="125" t="s">
        <v>75</v>
      </c>
      <c r="BW58" s="125" t="s">
        <v>93</v>
      </c>
      <c r="BX58" s="125" t="s">
        <v>5</v>
      </c>
      <c r="CL58" s="125" t="s">
        <v>19</v>
      </c>
      <c r="CM58" s="125" t="s">
        <v>83</v>
      </c>
    </row>
    <row r="59" s="2" customFormat="1" ht="30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  <row r="60" s="2" customFormat="1" ht="6.96" customHeight="1">
      <c r="A60" s="40"/>
      <c r="B60" s="61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</sheetData>
  <sheetProtection sheet="1" formatColumns="0" formatRows="0" objects="1" scenarios="1" spinCount="100000" saltValue="MjMqleIFqlTtudW4TdOtjAs+bh8b4vwof9/l861jOw1Ae8H+U95719/3ah14A3hcYEX6CzI/hdqVIraXTdKZ6A==" hashValue="JXN4phRuCNhCsF5bb/O5gFD2/yCmuANI+Sqzd15o23gPqJuSLxhfvjBIY4UZQrexwUuUjcCI7h/3X7pW546OpQ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1 - OPRAVA KOMUNIKACE...'!C2" display="/"/>
    <hyperlink ref="A56" location="'SO 02 - OPRAVA KOMUNIKACE...'!C2" display="/"/>
    <hyperlink ref="A57" location="'SO 03 - PARKOVIŠTĚ'!C2" display="/"/>
    <hyperlink ref="A58" location="'VR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94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OPRAVY KOMUNIKACÍ ZR - UL. ŠVERMOVA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95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5. 2. 2024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19</v>
      </c>
      <c r="F21" s="40"/>
      <c r="G21" s="40"/>
      <c r="H21" s="40"/>
      <c r="I21" s="134" t="s">
        <v>28</v>
      </c>
      <c r="J21" s="138" t="s">
        <v>33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97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ROUND((SUM(BE86:BE230)),  2)</f>
        <v>0</v>
      </c>
      <c r="G33" s="40"/>
      <c r="H33" s="40"/>
      <c r="I33" s="150">
        <v>0.20999999999999999</v>
      </c>
      <c r="J33" s="149">
        <f>ROUND(((SUM(BE86:BE230))*I33),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ROUND((SUM(BF86:BF230)),  2)</f>
        <v>0</v>
      </c>
      <c r="G34" s="40"/>
      <c r="H34" s="40"/>
      <c r="I34" s="150">
        <v>0.12</v>
      </c>
      <c r="J34" s="149">
        <f>ROUND(((SUM(BF86:BF230))*I34),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ROUND((SUM(BG86:BG230)),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ROUND((SUM(BH86:BH230)),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ROUND((SUM(BI86:BI230)),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98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OPRAVY KOMUNIKACÍ ZR - UL. ŠVERMOVA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95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01 - OPRAVA KOMUNIKACE UL. ŠVERMOVA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5. 2. 2024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Žďár nad Sázavou</v>
      </c>
      <c r="G54" s="42"/>
      <c r="H54" s="42"/>
      <c r="I54" s="34" t="s">
        <v>31</v>
      </c>
      <c r="J54" s="38" t="str">
        <f>E21</f>
        <v/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Zbytovská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99</v>
      </c>
      <c r="D57" s="164"/>
      <c r="E57" s="164"/>
      <c r="F57" s="164"/>
      <c r="G57" s="164"/>
      <c r="H57" s="164"/>
      <c r="I57" s="164"/>
      <c r="J57" s="165" t="s">
        <v>100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101</v>
      </c>
    </row>
    <row r="60" s="9" customFormat="1" ht="24.96" customHeight="1">
      <c r="A60" s="9"/>
      <c r="B60" s="167"/>
      <c r="C60" s="168"/>
      <c r="D60" s="169" t="s">
        <v>102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103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104</v>
      </c>
      <c r="E62" s="176"/>
      <c r="F62" s="176"/>
      <c r="G62" s="176"/>
      <c r="H62" s="176"/>
      <c r="I62" s="176"/>
      <c r="J62" s="177">
        <f>J130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105</v>
      </c>
      <c r="E63" s="176"/>
      <c r="F63" s="176"/>
      <c r="G63" s="176"/>
      <c r="H63" s="176"/>
      <c r="I63" s="176"/>
      <c r="J63" s="177">
        <f>J168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106</v>
      </c>
      <c r="E64" s="176"/>
      <c r="F64" s="176"/>
      <c r="G64" s="176"/>
      <c r="H64" s="176"/>
      <c r="I64" s="176"/>
      <c r="J64" s="177">
        <f>J175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107</v>
      </c>
      <c r="E65" s="176"/>
      <c r="F65" s="176"/>
      <c r="G65" s="176"/>
      <c r="H65" s="176"/>
      <c r="I65" s="176"/>
      <c r="J65" s="177">
        <f>J202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108</v>
      </c>
      <c r="E66" s="176"/>
      <c r="F66" s="176"/>
      <c r="G66" s="176"/>
      <c r="H66" s="176"/>
      <c r="I66" s="176"/>
      <c r="J66" s="177">
        <f>J228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109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OPRAVY KOMUNIKACÍ ZR - UL. ŠVERMOVA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95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SO 01 - OPRAVA KOMUNIKACE UL. ŠVERMOVA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 xml:space="preserve"> </v>
      </c>
      <c r="G80" s="42"/>
      <c r="H80" s="42"/>
      <c r="I80" s="34" t="s">
        <v>23</v>
      </c>
      <c r="J80" s="74" t="str">
        <f>IF(J12="","",J12)</f>
        <v>5. 2. 2024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E15</f>
        <v>Město Žďár nad Sázavou</v>
      </c>
      <c r="G82" s="42"/>
      <c r="H82" s="42"/>
      <c r="I82" s="34" t="s">
        <v>31</v>
      </c>
      <c r="J82" s="38" t="str">
        <f>E21</f>
        <v/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29</v>
      </c>
      <c r="D83" s="42"/>
      <c r="E83" s="42"/>
      <c r="F83" s="29" t="str">
        <f>IF(E18="","",E18)</f>
        <v>Vyplň údaj</v>
      </c>
      <c r="G83" s="42"/>
      <c r="H83" s="42"/>
      <c r="I83" s="34" t="s">
        <v>35</v>
      </c>
      <c r="J83" s="38" t="str">
        <f>E24</f>
        <v>Zbytovská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110</v>
      </c>
      <c r="D85" s="182" t="s">
        <v>58</v>
      </c>
      <c r="E85" s="182" t="s">
        <v>54</v>
      </c>
      <c r="F85" s="182" t="s">
        <v>55</v>
      </c>
      <c r="G85" s="182" t="s">
        <v>111</v>
      </c>
      <c r="H85" s="182" t="s">
        <v>112</v>
      </c>
      <c r="I85" s="182" t="s">
        <v>113</v>
      </c>
      <c r="J85" s="182" t="s">
        <v>100</v>
      </c>
      <c r="K85" s="183" t="s">
        <v>114</v>
      </c>
      <c r="L85" s="184"/>
      <c r="M85" s="94" t="s">
        <v>19</v>
      </c>
      <c r="N85" s="95" t="s">
        <v>43</v>
      </c>
      <c r="O85" s="95" t="s">
        <v>115</v>
      </c>
      <c r="P85" s="95" t="s">
        <v>116</v>
      </c>
      <c r="Q85" s="95" t="s">
        <v>117</v>
      </c>
      <c r="R85" s="95" t="s">
        <v>118</v>
      </c>
      <c r="S85" s="95" t="s">
        <v>119</v>
      </c>
      <c r="T85" s="96" t="s">
        <v>120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121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</f>
        <v>0</v>
      </c>
      <c r="Q86" s="98"/>
      <c r="R86" s="187">
        <f>R87</f>
        <v>911.66226854000001</v>
      </c>
      <c r="S86" s="98"/>
      <c r="T86" s="188">
        <f>T87</f>
        <v>619.81939999999997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72</v>
      </c>
      <c r="AU86" s="19" t="s">
        <v>101</v>
      </c>
      <c r="BK86" s="189">
        <f>BK87</f>
        <v>0</v>
      </c>
    </row>
    <row r="87" s="12" customFormat="1" ht="25.92" customHeight="1">
      <c r="A87" s="12"/>
      <c r="B87" s="190"/>
      <c r="C87" s="191"/>
      <c r="D87" s="192" t="s">
        <v>72</v>
      </c>
      <c r="E87" s="193" t="s">
        <v>122</v>
      </c>
      <c r="F87" s="193" t="s">
        <v>123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P88+P130+P168+P175+P202+P228</f>
        <v>0</v>
      </c>
      <c r="Q87" s="198"/>
      <c r="R87" s="199">
        <f>R88+R130+R168+R175+R202+R228</f>
        <v>911.66226854000001</v>
      </c>
      <c r="S87" s="198"/>
      <c r="T87" s="200">
        <f>T88+T130+T168+T175+T202+T228</f>
        <v>619.81939999999997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81</v>
      </c>
      <c r="AT87" s="202" t="s">
        <v>72</v>
      </c>
      <c r="AU87" s="202" t="s">
        <v>73</v>
      </c>
      <c r="AY87" s="201" t="s">
        <v>124</v>
      </c>
      <c r="BK87" s="203">
        <f>BK88+BK130+BK168+BK175+BK202+BK228</f>
        <v>0</v>
      </c>
    </row>
    <row r="88" s="12" customFormat="1" ht="22.8" customHeight="1">
      <c r="A88" s="12"/>
      <c r="B88" s="190"/>
      <c r="C88" s="191"/>
      <c r="D88" s="192" t="s">
        <v>72</v>
      </c>
      <c r="E88" s="204" t="s">
        <v>81</v>
      </c>
      <c r="F88" s="204" t="s">
        <v>125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SUM(P89:P129)</f>
        <v>0</v>
      </c>
      <c r="Q88" s="198"/>
      <c r="R88" s="199">
        <f>SUM(R89:R129)</f>
        <v>60.083480000000002</v>
      </c>
      <c r="S88" s="198"/>
      <c r="T88" s="200">
        <f>SUM(T89:T129)</f>
        <v>619.21939999999995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81</v>
      </c>
      <c r="AT88" s="202" t="s">
        <v>72</v>
      </c>
      <c r="AU88" s="202" t="s">
        <v>81</v>
      </c>
      <c r="AY88" s="201" t="s">
        <v>124</v>
      </c>
      <c r="BK88" s="203">
        <f>SUM(BK89:BK129)</f>
        <v>0</v>
      </c>
    </row>
    <row r="89" s="2" customFormat="1" ht="37.8" customHeight="1">
      <c r="A89" s="40"/>
      <c r="B89" s="41"/>
      <c r="C89" s="206" t="s">
        <v>81</v>
      </c>
      <c r="D89" s="206" t="s">
        <v>126</v>
      </c>
      <c r="E89" s="207" t="s">
        <v>127</v>
      </c>
      <c r="F89" s="208" t="s">
        <v>128</v>
      </c>
      <c r="G89" s="209" t="s">
        <v>129</v>
      </c>
      <c r="H89" s="210">
        <v>13.5</v>
      </c>
      <c r="I89" s="211"/>
      <c r="J89" s="212">
        <f>ROUND(I89*H89,2)</f>
        <v>0</v>
      </c>
      <c r="K89" s="208" t="s">
        <v>130</v>
      </c>
      <c r="L89" s="46"/>
      <c r="M89" s="213" t="s">
        <v>19</v>
      </c>
      <c r="N89" s="214" t="s">
        <v>44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0.26000000000000001</v>
      </c>
      <c r="T89" s="216">
        <f>S89*H89</f>
        <v>3.5100000000000002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131</v>
      </c>
      <c r="AT89" s="217" t="s">
        <v>126</v>
      </c>
      <c r="AU89" s="217" t="s">
        <v>83</v>
      </c>
      <c r="AY89" s="19" t="s">
        <v>124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81</v>
      </c>
      <c r="BK89" s="218">
        <f>ROUND(I89*H89,2)</f>
        <v>0</v>
      </c>
      <c r="BL89" s="19" t="s">
        <v>131</v>
      </c>
      <c r="BM89" s="217" t="s">
        <v>132</v>
      </c>
    </row>
    <row r="90" s="2" customFormat="1">
      <c r="A90" s="40"/>
      <c r="B90" s="41"/>
      <c r="C90" s="42"/>
      <c r="D90" s="219" t="s">
        <v>133</v>
      </c>
      <c r="E90" s="42"/>
      <c r="F90" s="220" t="s">
        <v>134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133</v>
      </c>
      <c r="AU90" s="19" t="s">
        <v>83</v>
      </c>
    </row>
    <row r="91" s="13" customFormat="1">
      <c r="A91" s="13"/>
      <c r="B91" s="224"/>
      <c r="C91" s="225"/>
      <c r="D91" s="226" t="s">
        <v>135</v>
      </c>
      <c r="E91" s="227" t="s">
        <v>19</v>
      </c>
      <c r="F91" s="228" t="s">
        <v>136</v>
      </c>
      <c r="G91" s="225"/>
      <c r="H91" s="229">
        <v>13.5</v>
      </c>
      <c r="I91" s="230"/>
      <c r="J91" s="225"/>
      <c r="K91" s="225"/>
      <c r="L91" s="231"/>
      <c r="M91" s="232"/>
      <c r="N91" s="233"/>
      <c r="O91" s="233"/>
      <c r="P91" s="233"/>
      <c r="Q91" s="233"/>
      <c r="R91" s="233"/>
      <c r="S91" s="233"/>
      <c r="T91" s="23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5" t="s">
        <v>135</v>
      </c>
      <c r="AU91" s="235" t="s">
        <v>83</v>
      </c>
      <c r="AV91" s="13" t="s">
        <v>83</v>
      </c>
      <c r="AW91" s="13" t="s">
        <v>34</v>
      </c>
      <c r="AX91" s="13" t="s">
        <v>81</v>
      </c>
      <c r="AY91" s="235" t="s">
        <v>124</v>
      </c>
    </row>
    <row r="92" s="2" customFormat="1" ht="44.25" customHeight="1">
      <c r="A92" s="40"/>
      <c r="B92" s="41"/>
      <c r="C92" s="206" t="s">
        <v>83</v>
      </c>
      <c r="D92" s="206" t="s">
        <v>126</v>
      </c>
      <c r="E92" s="207" t="s">
        <v>137</v>
      </c>
      <c r="F92" s="208" t="s">
        <v>138</v>
      </c>
      <c r="G92" s="209" t="s">
        <v>129</v>
      </c>
      <c r="H92" s="210">
        <v>49.600000000000001</v>
      </c>
      <c r="I92" s="211"/>
      <c r="J92" s="212">
        <f>ROUND(I92*H92,2)</f>
        <v>0</v>
      </c>
      <c r="K92" s="208" t="s">
        <v>130</v>
      </c>
      <c r="L92" s="46"/>
      <c r="M92" s="213" t="s">
        <v>19</v>
      </c>
      <c r="N92" s="214" t="s">
        <v>44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0.255</v>
      </c>
      <c r="T92" s="216">
        <f>S92*H92</f>
        <v>12.648000000000002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131</v>
      </c>
      <c r="AT92" s="217" t="s">
        <v>126</v>
      </c>
      <c r="AU92" s="217" t="s">
        <v>83</v>
      </c>
      <c r="AY92" s="19" t="s">
        <v>124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81</v>
      </c>
      <c r="BK92" s="218">
        <f>ROUND(I92*H92,2)</f>
        <v>0</v>
      </c>
      <c r="BL92" s="19" t="s">
        <v>131</v>
      </c>
      <c r="BM92" s="217" t="s">
        <v>139</v>
      </c>
    </row>
    <row r="93" s="2" customFormat="1">
      <c r="A93" s="40"/>
      <c r="B93" s="41"/>
      <c r="C93" s="42"/>
      <c r="D93" s="219" t="s">
        <v>133</v>
      </c>
      <c r="E93" s="42"/>
      <c r="F93" s="220" t="s">
        <v>140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133</v>
      </c>
      <c r="AU93" s="19" t="s">
        <v>83</v>
      </c>
    </row>
    <row r="94" s="13" customFormat="1">
      <c r="A94" s="13"/>
      <c r="B94" s="224"/>
      <c r="C94" s="225"/>
      <c r="D94" s="226" t="s">
        <v>135</v>
      </c>
      <c r="E94" s="227" t="s">
        <v>19</v>
      </c>
      <c r="F94" s="228" t="s">
        <v>141</v>
      </c>
      <c r="G94" s="225"/>
      <c r="H94" s="229">
        <v>3.6000000000000001</v>
      </c>
      <c r="I94" s="230"/>
      <c r="J94" s="225"/>
      <c r="K94" s="225"/>
      <c r="L94" s="231"/>
      <c r="M94" s="232"/>
      <c r="N94" s="233"/>
      <c r="O94" s="233"/>
      <c r="P94" s="233"/>
      <c r="Q94" s="233"/>
      <c r="R94" s="233"/>
      <c r="S94" s="233"/>
      <c r="T94" s="23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5" t="s">
        <v>135</v>
      </c>
      <c r="AU94" s="235" t="s">
        <v>83</v>
      </c>
      <c r="AV94" s="13" t="s">
        <v>83</v>
      </c>
      <c r="AW94" s="13" t="s">
        <v>34</v>
      </c>
      <c r="AX94" s="13" t="s">
        <v>73</v>
      </c>
      <c r="AY94" s="235" t="s">
        <v>124</v>
      </c>
    </row>
    <row r="95" s="13" customFormat="1">
      <c r="A95" s="13"/>
      <c r="B95" s="224"/>
      <c r="C95" s="225"/>
      <c r="D95" s="226" t="s">
        <v>135</v>
      </c>
      <c r="E95" s="227" t="s">
        <v>19</v>
      </c>
      <c r="F95" s="228" t="s">
        <v>142</v>
      </c>
      <c r="G95" s="225"/>
      <c r="H95" s="229">
        <v>46</v>
      </c>
      <c r="I95" s="230"/>
      <c r="J95" s="225"/>
      <c r="K95" s="225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135</v>
      </c>
      <c r="AU95" s="235" t="s">
        <v>83</v>
      </c>
      <c r="AV95" s="13" t="s">
        <v>83</v>
      </c>
      <c r="AW95" s="13" t="s">
        <v>34</v>
      </c>
      <c r="AX95" s="13" t="s">
        <v>73</v>
      </c>
      <c r="AY95" s="235" t="s">
        <v>124</v>
      </c>
    </row>
    <row r="96" s="14" customFormat="1">
      <c r="A96" s="14"/>
      <c r="B96" s="236"/>
      <c r="C96" s="237"/>
      <c r="D96" s="226" t="s">
        <v>135</v>
      </c>
      <c r="E96" s="238" t="s">
        <v>19</v>
      </c>
      <c r="F96" s="239" t="s">
        <v>143</v>
      </c>
      <c r="G96" s="237"/>
      <c r="H96" s="240">
        <v>49.600000000000001</v>
      </c>
      <c r="I96" s="241"/>
      <c r="J96" s="237"/>
      <c r="K96" s="237"/>
      <c r="L96" s="242"/>
      <c r="M96" s="243"/>
      <c r="N96" s="244"/>
      <c r="O96" s="244"/>
      <c r="P96" s="244"/>
      <c r="Q96" s="244"/>
      <c r="R96" s="244"/>
      <c r="S96" s="244"/>
      <c r="T96" s="24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6" t="s">
        <v>135</v>
      </c>
      <c r="AU96" s="246" t="s">
        <v>83</v>
      </c>
      <c r="AV96" s="14" t="s">
        <v>131</v>
      </c>
      <c r="AW96" s="14" t="s">
        <v>34</v>
      </c>
      <c r="AX96" s="14" t="s">
        <v>81</v>
      </c>
      <c r="AY96" s="246" t="s">
        <v>124</v>
      </c>
    </row>
    <row r="97" s="2" customFormat="1" ht="37.8" customHeight="1">
      <c r="A97" s="40"/>
      <c r="B97" s="41"/>
      <c r="C97" s="206" t="s">
        <v>144</v>
      </c>
      <c r="D97" s="206" t="s">
        <v>126</v>
      </c>
      <c r="E97" s="207" t="s">
        <v>145</v>
      </c>
      <c r="F97" s="208" t="s">
        <v>146</v>
      </c>
      <c r="G97" s="209" t="s">
        <v>129</v>
      </c>
      <c r="H97" s="210">
        <v>654</v>
      </c>
      <c r="I97" s="211"/>
      <c r="J97" s="212">
        <f>ROUND(I97*H97,2)</f>
        <v>0</v>
      </c>
      <c r="K97" s="208" t="s">
        <v>130</v>
      </c>
      <c r="L97" s="46"/>
      <c r="M97" s="213" t="s">
        <v>19</v>
      </c>
      <c r="N97" s="214" t="s">
        <v>44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0.57999999999999996</v>
      </c>
      <c r="T97" s="216">
        <f>S97*H97</f>
        <v>379.31999999999999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131</v>
      </c>
      <c r="AT97" s="217" t="s">
        <v>126</v>
      </c>
      <c r="AU97" s="217" t="s">
        <v>83</v>
      </c>
      <c r="AY97" s="19" t="s">
        <v>124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81</v>
      </c>
      <c r="BK97" s="218">
        <f>ROUND(I97*H97,2)</f>
        <v>0</v>
      </c>
      <c r="BL97" s="19" t="s">
        <v>131</v>
      </c>
      <c r="BM97" s="217" t="s">
        <v>147</v>
      </c>
    </row>
    <row r="98" s="2" customFormat="1">
      <c r="A98" s="40"/>
      <c r="B98" s="41"/>
      <c r="C98" s="42"/>
      <c r="D98" s="219" t="s">
        <v>133</v>
      </c>
      <c r="E98" s="42"/>
      <c r="F98" s="220" t="s">
        <v>148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133</v>
      </c>
      <c r="AU98" s="19" t="s">
        <v>83</v>
      </c>
    </row>
    <row r="99" s="13" customFormat="1">
      <c r="A99" s="13"/>
      <c r="B99" s="224"/>
      <c r="C99" s="225"/>
      <c r="D99" s="226" t="s">
        <v>135</v>
      </c>
      <c r="E99" s="227" t="s">
        <v>19</v>
      </c>
      <c r="F99" s="228" t="s">
        <v>149</v>
      </c>
      <c r="G99" s="225"/>
      <c r="H99" s="229">
        <v>654</v>
      </c>
      <c r="I99" s="230"/>
      <c r="J99" s="225"/>
      <c r="K99" s="225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135</v>
      </c>
      <c r="AU99" s="235" t="s">
        <v>83</v>
      </c>
      <c r="AV99" s="13" t="s">
        <v>83</v>
      </c>
      <c r="AW99" s="13" t="s">
        <v>34</v>
      </c>
      <c r="AX99" s="13" t="s">
        <v>81</v>
      </c>
      <c r="AY99" s="235" t="s">
        <v>124</v>
      </c>
    </row>
    <row r="100" s="2" customFormat="1" ht="33" customHeight="1">
      <c r="A100" s="40"/>
      <c r="B100" s="41"/>
      <c r="C100" s="206" t="s">
        <v>131</v>
      </c>
      <c r="D100" s="206" t="s">
        <v>126</v>
      </c>
      <c r="E100" s="207" t="s">
        <v>150</v>
      </c>
      <c r="F100" s="208" t="s">
        <v>151</v>
      </c>
      <c r="G100" s="209" t="s">
        <v>129</v>
      </c>
      <c r="H100" s="210">
        <v>36.299999999999997</v>
      </c>
      <c r="I100" s="211"/>
      <c r="J100" s="212">
        <f>ROUND(I100*H100,2)</f>
        <v>0</v>
      </c>
      <c r="K100" s="208" t="s">
        <v>130</v>
      </c>
      <c r="L100" s="46"/>
      <c r="M100" s="213" t="s">
        <v>19</v>
      </c>
      <c r="N100" s="214" t="s">
        <v>44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0.23999999999999999</v>
      </c>
      <c r="T100" s="216">
        <f>S100*H100</f>
        <v>8.7119999999999997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131</v>
      </c>
      <c r="AT100" s="217" t="s">
        <v>126</v>
      </c>
      <c r="AU100" s="217" t="s">
        <v>83</v>
      </c>
      <c r="AY100" s="19" t="s">
        <v>124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81</v>
      </c>
      <c r="BK100" s="218">
        <f>ROUND(I100*H100,2)</f>
        <v>0</v>
      </c>
      <c r="BL100" s="19" t="s">
        <v>131</v>
      </c>
      <c r="BM100" s="217" t="s">
        <v>152</v>
      </c>
    </row>
    <row r="101" s="2" customFormat="1">
      <c r="A101" s="40"/>
      <c r="B101" s="41"/>
      <c r="C101" s="42"/>
      <c r="D101" s="219" t="s">
        <v>133</v>
      </c>
      <c r="E101" s="42"/>
      <c r="F101" s="220" t="s">
        <v>153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133</v>
      </c>
      <c r="AU101" s="19" t="s">
        <v>83</v>
      </c>
    </row>
    <row r="102" s="13" customFormat="1">
      <c r="A102" s="13"/>
      <c r="B102" s="224"/>
      <c r="C102" s="225"/>
      <c r="D102" s="226" t="s">
        <v>135</v>
      </c>
      <c r="E102" s="227" t="s">
        <v>19</v>
      </c>
      <c r="F102" s="228" t="s">
        <v>154</v>
      </c>
      <c r="G102" s="225"/>
      <c r="H102" s="229">
        <v>28.800000000000001</v>
      </c>
      <c r="I102" s="230"/>
      <c r="J102" s="225"/>
      <c r="K102" s="225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135</v>
      </c>
      <c r="AU102" s="235" t="s">
        <v>83</v>
      </c>
      <c r="AV102" s="13" t="s">
        <v>83</v>
      </c>
      <c r="AW102" s="13" t="s">
        <v>34</v>
      </c>
      <c r="AX102" s="13" t="s">
        <v>73</v>
      </c>
      <c r="AY102" s="235" t="s">
        <v>124</v>
      </c>
    </row>
    <row r="103" s="13" customFormat="1">
      <c r="A103" s="13"/>
      <c r="B103" s="224"/>
      <c r="C103" s="225"/>
      <c r="D103" s="226" t="s">
        <v>135</v>
      </c>
      <c r="E103" s="227" t="s">
        <v>19</v>
      </c>
      <c r="F103" s="228" t="s">
        <v>155</v>
      </c>
      <c r="G103" s="225"/>
      <c r="H103" s="229">
        <v>7.5</v>
      </c>
      <c r="I103" s="230"/>
      <c r="J103" s="225"/>
      <c r="K103" s="225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135</v>
      </c>
      <c r="AU103" s="235" t="s">
        <v>83</v>
      </c>
      <c r="AV103" s="13" t="s">
        <v>83</v>
      </c>
      <c r="AW103" s="13" t="s">
        <v>34</v>
      </c>
      <c r="AX103" s="13" t="s">
        <v>73</v>
      </c>
      <c r="AY103" s="235" t="s">
        <v>124</v>
      </c>
    </row>
    <row r="104" s="14" customFormat="1">
      <c r="A104" s="14"/>
      <c r="B104" s="236"/>
      <c r="C104" s="237"/>
      <c r="D104" s="226" t="s">
        <v>135</v>
      </c>
      <c r="E104" s="238" t="s">
        <v>19</v>
      </c>
      <c r="F104" s="239" t="s">
        <v>143</v>
      </c>
      <c r="G104" s="237"/>
      <c r="H104" s="240">
        <v>36.299999999999997</v>
      </c>
      <c r="I104" s="241"/>
      <c r="J104" s="237"/>
      <c r="K104" s="237"/>
      <c r="L104" s="242"/>
      <c r="M104" s="243"/>
      <c r="N104" s="244"/>
      <c r="O104" s="244"/>
      <c r="P104" s="244"/>
      <c r="Q104" s="244"/>
      <c r="R104" s="244"/>
      <c r="S104" s="244"/>
      <c r="T104" s="24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6" t="s">
        <v>135</v>
      </c>
      <c r="AU104" s="246" t="s">
        <v>83</v>
      </c>
      <c r="AV104" s="14" t="s">
        <v>131</v>
      </c>
      <c r="AW104" s="14" t="s">
        <v>34</v>
      </c>
      <c r="AX104" s="14" t="s">
        <v>81</v>
      </c>
      <c r="AY104" s="246" t="s">
        <v>124</v>
      </c>
    </row>
    <row r="105" s="2" customFormat="1" ht="33" customHeight="1">
      <c r="A105" s="40"/>
      <c r="B105" s="41"/>
      <c r="C105" s="206" t="s">
        <v>156</v>
      </c>
      <c r="D105" s="206" t="s">
        <v>126</v>
      </c>
      <c r="E105" s="207" t="s">
        <v>157</v>
      </c>
      <c r="F105" s="208" t="s">
        <v>158</v>
      </c>
      <c r="G105" s="209" t="s">
        <v>129</v>
      </c>
      <c r="H105" s="210">
        <v>28.800000000000001</v>
      </c>
      <c r="I105" s="211"/>
      <c r="J105" s="212">
        <f>ROUND(I105*H105,2)</f>
        <v>0</v>
      </c>
      <c r="K105" s="208" t="s">
        <v>130</v>
      </c>
      <c r="L105" s="46"/>
      <c r="M105" s="213" t="s">
        <v>19</v>
      </c>
      <c r="N105" s="214" t="s">
        <v>44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0.098000000000000004</v>
      </c>
      <c r="T105" s="216">
        <f>S105*H105</f>
        <v>2.8224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131</v>
      </c>
      <c r="AT105" s="217" t="s">
        <v>126</v>
      </c>
      <c r="AU105" s="217" t="s">
        <v>83</v>
      </c>
      <c r="AY105" s="19" t="s">
        <v>124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81</v>
      </c>
      <c r="BK105" s="218">
        <f>ROUND(I105*H105,2)</f>
        <v>0</v>
      </c>
      <c r="BL105" s="19" t="s">
        <v>131</v>
      </c>
      <c r="BM105" s="217" t="s">
        <v>159</v>
      </c>
    </row>
    <row r="106" s="2" customFormat="1">
      <c r="A106" s="40"/>
      <c r="B106" s="41"/>
      <c r="C106" s="42"/>
      <c r="D106" s="219" t="s">
        <v>133</v>
      </c>
      <c r="E106" s="42"/>
      <c r="F106" s="220" t="s">
        <v>160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133</v>
      </c>
      <c r="AU106" s="19" t="s">
        <v>83</v>
      </c>
    </row>
    <row r="107" s="13" customFormat="1">
      <c r="A107" s="13"/>
      <c r="B107" s="224"/>
      <c r="C107" s="225"/>
      <c r="D107" s="226" t="s">
        <v>135</v>
      </c>
      <c r="E107" s="227" t="s">
        <v>19</v>
      </c>
      <c r="F107" s="228" t="s">
        <v>161</v>
      </c>
      <c r="G107" s="225"/>
      <c r="H107" s="229">
        <v>28.800000000000001</v>
      </c>
      <c r="I107" s="230"/>
      <c r="J107" s="225"/>
      <c r="K107" s="225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135</v>
      </c>
      <c r="AU107" s="235" t="s">
        <v>83</v>
      </c>
      <c r="AV107" s="13" t="s">
        <v>83</v>
      </c>
      <c r="AW107" s="13" t="s">
        <v>34</v>
      </c>
      <c r="AX107" s="13" t="s">
        <v>81</v>
      </c>
      <c r="AY107" s="235" t="s">
        <v>124</v>
      </c>
    </row>
    <row r="108" s="2" customFormat="1" ht="24.15" customHeight="1">
      <c r="A108" s="40"/>
      <c r="B108" s="41"/>
      <c r="C108" s="206" t="s">
        <v>162</v>
      </c>
      <c r="D108" s="206" t="s">
        <v>126</v>
      </c>
      <c r="E108" s="207" t="s">
        <v>163</v>
      </c>
      <c r="F108" s="208" t="s">
        <v>164</v>
      </c>
      <c r="G108" s="209" t="s">
        <v>129</v>
      </c>
      <c r="H108" s="210">
        <v>654</v>
      </c>
      <c r="I108" s="211"/>
      <c r="J108" s="212">
        <f>ROUND(I108*H108,2)</f>
        <v>0</v>
      </c>
      <c r="K108" s="208" t="s">
        <v>130</v>
      </c>
      <c r="L108" s="46"/>
      <c r="M108" s="213" t="s">
        <v>19</v>
      </c>
      <c r="N108" s="214" t="s">
        <v>44</v>
      </c>
      <c r="O108" s="86"/>
      <c r="P108" s="215">
        <f>O108*H108</f>
        <v>0</v>
      </c>
      <c r="Q108" s="215">
        <v>0.00012</v>
      </c>
      <c r="R108" s="215">
        <f>Q108*H108</f>
        <v>0.078480000000000008</v>
      </c>
      <c r="S108" s="215">
        <v>0.23000000000000001</v>
      </c>
      <c r="T108" s="216">
        <f>S108*H108</f>
        <v>150.42000000000002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131</v>
      </c>
      <c r="AT108" s="217" t="s">
        <v>126</v>
      </c>
      <c r="AU108" s="217" t="s">
        <v>83</v>
      </c>
      <c r="AY108" s="19" t="s">
        <v>124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81</v>
      </c>
      <c r="BK108" s="218">
        <f>ROUND(I108*H108,2)</f>
        <v>0</v>
      </c>
      <c r="BL108" s="19" t="s">
        <v>131</v>
      </c>
      <c r="BM108" s="217" t="s">
        <v>165</v>
      </c>
    </row>
    <row r="109" s="2" customFormat="1">
      <c r="A109" s="40"/>
      <c r="B109" s="41"/>
      <c r="C109" s="42"/>
      <c r="D109" s="219" t="s">
        <v>133</v>
      </c>
      <c r="E109" s="42"/>
      <c r="F109" s="220" t="s">
        <v>166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133</v>
      </c>
      <c r="AU109" s="19" t="s">
        <v>83</v>
      </c>
    </row>
    <row r="110" s="13" customFormat="1">
      <c r="A110" s="13"/>
      <c r="B110" s="224"/>
      <c r="C110" s="225"/>
      <c r="D110" s="226" t="s">
        <v>135</v>
      </c>
      <c r="E110" s="227" t="s">
        <v>19</v>
      </c>
      <c r="F110" s="228" t="s">
        <v>167</v>
      </c>
      <c r="G110" s="225"/>
      <c r="H110" s="229">
        <v>654</v>
      </c>
      <c r="I110" s="230"/>
      <c r="J110" s="225"/>
      <c r="K110" s="225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135</v>
      </c>
      <c r="AU110" s="235" t="s">
        <v>83</v>
      </c>
      <c r="AV110" s="13" t="s">
        <v>83</v>
      </c>
      <c r="AW110" s="13" t="s">
        <v>34</v>
      </c>
      <c r="AX110" s="13" t="s">
        <v>81</v>
      </c>
      <c r="AY110" s="235" t="s">
        <v>124</v>
      </c>
    </row>
    <row r="111" s="2" customFormat="1" ht="24.15" customHeight="1">
      <c r="A111" s="40"/>
      <c r="B111" s="41"/>
      <c r="C111" s="206" t="s">
        <v>168</v>
      </c>
      <c r="D111" s="206" t="s">
        <v>126</v>
      </c>
      <c r="E111" s="207" t="s">
        <v>169</v>
      </c>
      <c r="F111" s="208" t="s">
        <v>170</v>
      </c>
      <c r="G111" s="209" t="s">
        <v>171</v>
      </c>
      <c r="H111" s="210">
        <v>301.39999999999998</v>
      </c>
      <c r="I111" s="211"/>
      <c r="J111" s="212">
        <f>ROUND(I111*H111,2)</f>
        <v>0</v>
      </c>
      <c r="K111" s="208" t="s">
        <v>130</v>
      </c>
      <c r="L111" s="46"/>
      <c r="M111" s="213" t="s">
        <v>19</v>
      </c>
      <c r="N111" s="214" t="s">
        <v>44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0.20499999999999999</v>
      </c>
      <c r="T111" s="216">
        <f>S111*H111</f>
        <v>61.786999999999992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131</v>
      </c>
      <c r="AT111" s="217" t="s">
        <v>126</v>
      </c>
      <c r="AU111" s="217" t="s">
        <v>83</v>
      </c>
      <c r="AY111" s="19" t="s">
        <v>124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81</v>
      </c>
      <c r="BK111" s="218">
        <f>ROUND(I111*H111,2)</f>
        <v>0</v>
      </c>
      <c r="BL111" s="19" t="s">
        <v>131</v>
      </c>
      <c r="BM111" s="217" t="s">
        <v>172</v>
      </c>
    </row>
    <row r="112" s="2" customFormat="1">
      <c r="A112" s="40"/>
      <c r="B112" s="41"/>
      <c r="C112" s="42"/>
      <c r="D112" s="219" t="s">
        <v>133</v>
      </c>
      <c r="E112" s="42"/>
      <c r="F112" s="220" t="s">
        <v>173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133</v>
      </c>
      <c r="AU112" s="19" t="s">
        <v>83</v>
      </c>
    </row>
    <row r="113" s="13" customFormat="1">
      <c r="A113" s="13"/>
      <c r="B113" s="224"/>
      <c r="C113" s="225"/>
      <c r="D113" s="226" t="s">
        <v>135</v>
      </c>
      <c r="E113" s="227" t="s">
        <v>19</v>
      </c>
      <c r="F113" s="228" t="s">
        <v>174</v>
      </c>
      <c r="G113" s="225"/>
      <c r="H113" s="229">
        <v>221</v>
      </c>
      <c r="I113" s="230"/>
      <c r="J113" s="225"/>
      <c r="K113" s="225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135</v>
      </c>
      <c r="AU113" s="235" t="s">
        <v>83</v>
      </c>
      <c r="AV113" s="13" t="s">
        <v>83</v>
      </c>
      <c r="AW113" s="13" t="s">
        <v>34</v>
      </c>
      <c r="AX113" s="13" t="s">
        <v>73</v>
      </c>
      <c r="AY113" s="235" t="s">
        <v>124</v>
      </c>
    </row>
    <row r="114" s="13" customFormat="1">
      <c r="A114" s="13"/>
      <c r="B114" s="224"/>
      <c r="C114" s="225"/>
      <c r="D114" s="226" t="s">
        <v>135</v>
      </c>
      <c r="E114" s="227" t="s">
        <v>19</v>
      </c>
      <c r="F114" s="228" t="s">
        <v>175</v>
      </c>
      <c r="G114" s="225"/>
      <c r="H114" s="229">
        <v>80.400000000000006</v>
      </c>
      <c r="I114" s="230"/>
      <c r="J114" s="225"/>
      <c r="K114" s="225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135</v>
      </c>
      <c r="AU114" s="235" t="s">
        <v>83</v>
      </c>
      <c r="AV114" s="13" t="s">
        <v>83</v>
      </c>
      <c r="AW114" s="13" t="s">
        <v>34</v>
      </c>
      <c r="AX114" s="13" t="s">
        <v>73</v>
      </c>
      <c r="AY114" s="235" t="s">
        <v>124</v>
      </c>
    </row>
    <row r="115" s="14" customFormat="1">
      <c r="A115" s="14"/>
      <c r="B115" s="236"/>
      <c r="C115" s="237"/>
      <c r="D115" s="226" t="s">
        <v>135</v>
      </c>
      <c r="E115" s="238" t="s">
        <v>19</v>
      </c>
      <c r="F115" s="239" t="s">
        <v>143</v>
      </c>
      <c r="G115" s="237"/>
      <c r="H115" s="240">
        <v>301.39999999999998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6" t="s">
        <v>135</v>
      </c>
      <c r="AU115" s="246" t="s">
        <v>83</v>
      </c>
      <c r="AV115" s="14" t="s">
        <v>131</v>
      </c>
      <c r="AW115" s="14" t="s">
        <v>34</v>
      </c>
      <c r="AX115" s="14" t="s">
        <v>81</v>
      </c>
      <c r="AY115" s="246" t="s">
        <v>124</v>
      </c>
    </row>
    <row r="116" s="2" customFormat="1" ht="37.8" customHeight="1">
      <c r="A116" s="40"/>
      <c r="B116" s="41"/>
      <c r="C116" s="206" t="s">
        <v>176</v>
      </c>
      <c r="D116" s="206" t="s">
        <v>126</v>
      </c>
      <c r="E116" s="207" t="s">
        <v>177</v>
      </c>
      <c r="F116" s="208" t="s">
        <v>178</v>
      </c>
      <c r="G116" s="209" t="s">
        <v>179</v>
      </c>
      <c r="H116" s="210">
        <v>30</v>
      </c>
      <c r="I116" s="211"/>
      <c r="J116" s="212">
        <f>ROUND(I116*H116,2)</f>
        <v>0</v>
      </c>
      <c r="K116" s="208" t="s">
        <v>130</v>
      </c>
      <c r="L116" s="46"/>
      <c r="M116" s="213" t="s">
        <v>19</v>
      </c>
      <c r="N116" s="214" t="s">
        <v>44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131</v>
      </c>
      <c r="AT116" s="217" t="s">
        <v>126</v>
      </c>
      <c r="AU116" s="217" t="s">
        <v>83</v>
      </c>
      <c r="AY116" s="19" t="s">
        <v>124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81</v>
      </c>
      <c r="BK116" s="218">
        <f>ROUND(I116*H116,2)</f>
        <v>0</v>
      </c>
      <c r="BL116" s="19" t="s">
        <v>131</v>
      </c>
      <c r="BM116" s="217" t="s">
        <v>180</v>
      </c>
    </row>
    <row r="117" s="2" customFormat="1">
      <c r="A117" s="40"/>
      <c r="B117" s="41"/>
      <c r="C117" s="42"/>
      <c r="D117" s="219" t="s">
        <v>133</v>
      </c>
      <c r="E117" s="42"/>
      <c r="F117" s="220" t="s">
        <v>181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133</v>
      </c>
      <c r="AU117" s="19" t="s">
        <v>83</v>
      </c>
    </row>
    <row r="118" s="13" customFormat="1">
      <c r="A118" s="13"/>
      <c r="B118" s="224"/>
      <c r="C118" s="225"/>
      <c r="D118" s="226" t="s">
        <v>135</v>
      </c>
      <c r="E118" s="227" t="s">
        <v>19</v>
      </c>
      <c r="F118" s="228" t="s">
        <v>182</v>
      </c>
      <c r="G118" s="225"/>
      <c r="H118" s="229">
        <v>30</v>
      </c>
      <c r="I118" s="230"/>
      <c r="J118" s="225"/>
      <c r="K118" s="225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135</v>
      </c>
      <c r="AU118" s="235" t="s">
        <v>83</v>
      </c>
      <c r="AV118" s="13" t="s">
        <v>83</v>
      </c>
      <c r="AW118" s="13" t="s">
        <v>34</v>
      </c>
      <c r="AX118" s="13" t="s">
        <v>81</v>
      </c>
      <c r="AY118" s="235" t="s">
        <v>124</v>
      </c>
    </row>
    <row r="119" s="2" customFormat="1" ht="16.5" customHeight="1">
      <c r="A119" s="40"/>
      <c r="B119" s="41"/>
      <c r="C119" s="247" t="s">
        <v>183</v>
      </c>
      <c r="D119" s="247" t="s">
        <v>184</v>
      </c>
      <c r="E119" s="248" t="s">
        <v>185</v>
      </c>
      <c r="F119" s="249" t="s">
        <v>186</v>
      </c>
      <c r="G119" s="250" t="s">
        <v>187</v>
      </c>
      <c r="H119" s="251">
        <v>60</v>
      </c>
      <c r="I119" s="252"/>
      <c r="J119" s="253">
        <f>ROUND(I119*H119,2)</f>
        <v>0</v>
      </c>
      <c r="K119" s="249" t="s">
        <v>130</v>
      </c>
      <c r="L119" s="254"/>
      <c r="M119" s="255" t="s">
        <v>19</v>
      </c>
      <c r="N119" s="256" t="s">
        <v>44</v>
      </c>
      <c r="O119" s="86"/>
      <c r="P119" s="215">
        <f>O119*H119</f>
        <v>0</v>
      </c>
      <c r="Q119" s="215">
        <v>1</v>
      </c>
      <c r="R119" s="215">
        <f>Q119*H119</f>
        <v>60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176</v>
      </c>
      <c r="AT119" s="217" t="s">
        <v>184</v>
      </c>
      <c r="AU119" s="217" t="s">
        <v>83</v>
      </c>
      <c r="AY119" s="19" t="s">
        <v>124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81</v>
      </c>
      <c r="BK119" s="218">
        <f>ROUND(I119*H119,2)</f>
        <v>0</v>
      </c>
      <c r="BL119" s="19" t="s">
        <v>131</v>
      </c>
      <c r="BM119" s="217" t="s">
        <v>188</v>
      </c>
    </row>
    <row r="120" s="13" customFormat="1">
      <c r="A120" s="13"/>
      <c r="B120" s="224"/>
      <c r="C120" s="225"/>
      <c r="D120" s="226" t="s">
        <v>135</v>
      </c>
      <c r="E120" s="225"/>
      <c r="F120" s="228" t="s">
        <v>189</v>
      </c>
      <c r="G120" s="225"/>
      <c r="H120" s="229">
        <v>60</v>
      </c>
      <c r="I120" s="230"/>
      <c r="J120" s="225"/>
      <c r="K120" s="225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135</v>
      </c>
      <c r="AU120" s="235" t="s">
        <v>83</v>
      </c>
      <c r="AV120" s="13" t="s">
        <v>83</v>
      </c>
      <c r="AW120" s="13" t="s">
        <v>4</v>
      </c>
      <c r="AX120" s="13" t="s">
        <v>81</v>
      </c>
      <c r="AY120" s="235" t="s">
        <v>124</v>
      </c>
    </row>
    <row r="121" s="2" customFormat="1" ht="33" customHeight="1">
      <c r="A121" s="40"/>
      <c r="B121" s="41"/>
      <c r="C121" s="206" t="s">
        <v>190</v>
      </c>
      <c r="D121" s="206" t="s">
        <v>126</v>
      </c>
      <c r="E121" s="207" t="s">
        <v>191</v>
      </c>
      <c r="F121" s="208" t="s">
        <v>192</v>
      </c>
      <c r="G121" s="209" t="s">
        <v>129</v>
      </c>
      <c r="H121" s="210">
        <v>200</v>
      </c>
      <c r="I121" s="211"/>
      <c r="J121" s="212">
        <f>ROUND(I121*H121,2)</f>
        <v>0</v>
      </c>
      <c r="K121" s="208" t="s">
        <v>130</v>
      </c>
      <c r="L121" s="46"/>
      <c r="M121" s="213" t="s">
        <v>19</v>
      </c>
      <c r="N121" s="214" t="s">
        <v>44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131</v>
      </c>
      <c r="AT121" s="217" t="s">
        <v>126</v>
      </c>
      <c r="AU121" s="217" t="s">
        <v>83</v>
      </c>
      <c r="AY121" s="19" t="s">
        <v>124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81</v>
      </c>
      <c r="BK121" s="218">
        <f>ROUND(I121*H121,2)</f>
        <v>0</v>
      </c>
      <c r="BL121" s="19" t="s">
        <v>131</v>
      </c>
      <c r="BM121" s="217" t="s">
        <v>193</v>
      </c>
    </row>
    <row r="122" s="2" customFormat="1">
      <c r="A122" s="40"/>
      <c r="B122" s="41"/>
      <c r="C122" s="42"/>
      <c r="D122" s="219" t="s">
        <v>133</v>
      </c>
      <c r="E122" s="42"/>
      <c r="F122" s="220" t="s">
        <v>194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133</v>
      </c>
      <c r="AU122" s="19" t="s">
        <v>83</v>
      </c>
    </row>
    <row r="123" s="2" customFormat="1" ht="16.5" customHeight="1">
      <c r="A123" s="40"/>
      <c r="B123" s="41"/>
      <c r="C123" s="206" t="s">
        <v>195</v>
      </c>
      <c r="D123" s="206" t="s">
        <v>126</v>
      </c>
      <c r="E123" s="207" t="s">
        <v>196</v>
      </c>
      <c r="F123" s="208" t="s">
        <v>197</v>
      </c>
      <c r="G123" s="209" t="s">
        <v>129</v>
      </c>
      <c r="H123" s="210">
        <v>720.29999999999995</v>
      </c>
      <c r="I123" s="211"/>
      <c r="J123" s="212">
        <f>ROUND(I123*H123,2)</f>
        <v>0</v>
      </c>
      <c r="K123" s="208" t="s">
        <v>130</v>
      </c>
      <c r="L123" s="46"/>
      <c r="M123" s="213" t="s">
        <v>19</v>
      </c>
      <c r="N123" s="214" t="s">
        <v>44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131</v>
      </c>
      <c r="AT123" s="217" t="s">
        <v>126</v>
      </c>
      <c r="AU123" s="217" t="s">
        <v>83</v>
      </c>
      <c r="AY123" s="19" t="s">
        <v>124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81</v>
      </c>
      <c r="BK123" s="218">
        <f>ROUND(I123*H123,2)</f>
        <v>0</v>
      </c>
      <c r="BL123" s="19" t="s">
        <v>131</v>
      </c>
      <c r="BM123" s="217" t="s">
        <v>198</v>
      </c>
    </row>
    <row r="124" s="2" customFormat="1">
      <c r="A124" s="40"/>
      <c r="B124" s="41"/>
      <c r="C124" s="42"/>
      <c r="D124" s="219" t="s">
        <v>133</v>
      </c>
      <c r="E124" s="42"/>
      <c r="F124" s="220" t="s">
        <v>199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133</v>
      </c>
      <c r="AU124" s="19" t="s">
        <v>83</v>
      </c>
    </row>
    <row r="125" s="13" customFormat="1">
      <c r="A125" s="13"/>
      <c r="B125" s="224"/>
      <c r="C125" s="225"/>
      <c r="D125" s="226" t="s">
        <v>135</v>
      </c>
      <c r="E125" s="227" t="s">
        <v>19</v>
      </c>
      <c r="F125" s="228" t="s">
        <v>200</v>
      </c>
      <c r="G125" s="225"/>
      <c r="H125" s="229">
        <v>720.29999999999995</v>
      </c>
      <c r="I125" s="230"/>
      <c r="J125" s="225"/>
      <c r="K125" s="225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135</v>
      </c>
      <c r="AU125" s="235" t="s">
        <v>83</v>
      </c>
      <c r="AV125" s="13" t="s">
        <v>83</v>
      </c>
      <c r="AW125" s="13" t="s">
        <v>34</v>
      </c>
      <c r="AX125" s="13" t="s">
        <v>81</v>
      </c>
      <c r="AY125" s="235" t="s">
        <v>124</v>
      </c>
    </row>
    <row r="126" s="2" customFormat="1" ht="24.15" customHeight="1">
      <c r="A126" s="40"/>
      <c r="B126" s="41"/>
      <c r="C126" s="206" t="s">
        <v>8</v>
      </c>
      <c r="D126" s="206" t="s">
        <v>126</v>
      </c>
      <c r="E126" s="207" t="s">
        <v>201</v>
      </c>
      <c r="F126" s="208" t="s">
        <v>202</v>
      </c>
      <c r="G126" s="209" t="s">
        <v>129</v>
      </c>
      <c r="H126" s="210">
        <v>200</v>
      </c>
      <c r="I126" s="211"/>
      <c r="J126" s="212">
        <f>ROUND(I126*H126,2)</f>
        <v>0</v>
      </c>
      <c r="K126" s="208" t="s">
        <v>130</v>
      </c>
      <c r="L126" s="46"/>
      <c r="M126" s="213" t="s">
        <v>19</v>
      </c>
      <c r="N126" s="214" t="s">
        <v>44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131</v>
      </c>
      <c r="AT126" s="217" t="s">
        <v>126</v>
      </c>
      <c r="AU126" s="217" t="s">
        <v>83</v>
      </c>
      <c r="AY126" s="19" t="s">
        <v>124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81</v>
      </c>
      <c r="BK126" s="218">
        <f>ROUND(I126*H126,2)</f>
        <v>0</v>
      </c>
      <c r="BL126" s="19" t="s">
        <v>131</v>
      </c>
      <c r="BM126" s="217" t="s">
        <v>203</v>
      </c>
    </row>
    <row r="127" s="2" customFormat="1">
      <c r="A127" s="40"/>
      <c r="B127" s="41"/>
      <c r="C127" s="42"/>
      <c r="D127" s="219" t="s">
        <v>133</v>
      </c>
      <c r="E127" s="42"/>
      <c r="F127" s="220" t="s">
        <v>204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133</v>
      </c>
      <c r="AU127" s="19" t="s">
        <v>83</v>
      </c>
    </row>
    <row r="128" s="2" customFormat="1" ht="16.5" customHeight="1">
      <c r="A128" s="40"/>
      <c r="B128" s="41"/>
      <c r="C128" s="247" t="s">
        <v>205</v>
      </c>
      <c r="D128" s="247" t="s">
        <v>184</v>
      </c>
      <c r="E128" s="248" t="s">
        <v>206</v>
      </c>
      <c r="F128" s="249" t="s">
        <v>207</v>
      </c>
      <c r="G128" s="250" t="s">
        <v>208</v>
      </c>
      <c r="H128" s="251">
        <v>5</v>
      </c>
      <c r="I128" s="252"/>
      <c r="J128" s="253">
        <f>ROUND(I128*H128,2)</f>
        <v>0</v>
      </c>
      <c r="K128" s="249" t="s">
        <v>130</v>
      </c>
      <c r="L128" s="254"/>
      <c r="M128" s="255" t="s">
        <v>19</v>
      </c>
      <c r="N128" s="256" t="s">
        <v>44</v>
      </c>
      <c r="O128" s="86"/>
      <c r="P128" s="215">
        <f>O128*H128</f>
        <v>0</v>
      </c>
      <c r="Q128" s="215">
        <v>0.001</v>
      </c>
      <c r="R128" s="215">
        <f>Q128*H128</f>
        <v>0.0050000000000000001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176</v>
      </c>
      <c r="AT128" s="217" t="s">
        <v>184</v>
      </c>
      <c r="AU128" s="217" t="s">
        <v>83</v>
      </c>
      <c r="AY128" s="19" t="s">
        <v>124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81</v>
      </c>
      <c r="BK128" s="218">
        <f>ROUND(I128*H128,2)</f>
        <v>0</v>
      </c>
      <c r="BL128" s="19" t="s">
        <v>131</v>
      </c>
      <c r="BM128" s="217" t="s">
        <v>209</v>
      </c>
    </row>
    <row r="129" s="13" customFormat="1">
      <c r="A129" s="13"/>
      <c r="B129" s="224"/>
      <c r="C129" s="225"/>
      <c r="D129" s="226" t="s">
        <v>135</v>
      </c>
      <c r="E129" s="225"/>
      <c r="F129" s="228" t="s">
        <v>210</v>
      </c>
      <c r="G129" s="225"/>
      <c r="H129" s="229">
        <v>5</v>
      </c>
      <c r="I129" s="230"/>
      <c r="J129" s="225"/>
      <c r="K129" s="225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135</v>
      </c>
      <c r="AU129" s="235" t="s">
        <v>83</v>
      </c>
      <c r="AV129" s="13" t="s">
        <v>83</v>
      </c>
      <c r="AW129" s="13" t="s">
        <v>4</v>
      </c>
      <c r="AX129" s="13" t="s">
        <v>81</v>
      </c>
      <c r="AY129" s="235" t="s">
        <v>124</v>
      </c>
    </row>
    <row r="130" s="12" customFormat="1" ht="22.8" customHeight="1">
      <c r="A130" s="12"/>
      <c r="B130" s="190"/>
      <c r="C130" s="191"/>
      <c r="D130" s="192" t="s">
        <v>72</v>
      </c>
      <c r="E130" s="204" t="s">
        <v>156</v>
      </c>
      <c r="F130" s="204" t="s">
        <v>211</v>
      </c>
      <c r="G130" s="191"/>
      <c r="H130" s="191"/>
      <c r="I130" s="194"/>
      <c r="J130" s="205">
        <f>BK130</f>
        <v>0</v>
      </c>
      <c r="K130" s="191"/>
      <c r="L130" s="196"/>
      <c r="M130" s="197"/>
      <c r="N130" s="198"/>
      <c r="O130" s="198"/>
      <c r="P130" s="199">
        <f>SUM(P131:P167)</f>
        <v>0</v>
      </c>
      <c r="Q130" s="198"/>
      <c r="R130" s="199">
        <f>SUM(R131:R167)</f>
        <v>767.80553200000008</v>
      </c>
      <c r="S130" s="198"/>
      <c r="T130" s="200">
        <f>SUM(T131:T167)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1" t="s">
        <v>81</v>
      </c>
      <c r="AT130" s="202" t="s">
        <v>72</v>
      </c>
      <c r="AU130" s="202" t="s">
        <v>81</v>
      </c>
      <c r="AY130" s="201" t="s">
        <v>124</v>
      </c>
      <c r="BK130" s="203">
        <f>SUM(BK131:BK167)</f>
        <v>0</v>
      </c>
    </row>
    <row r="131" s="2" customFormat="1" ht="21.75" customHeight="1">
      <c r="A131" s="40"/>
      <c r="B131" s="41"/>
      <c r="C131" s="206" t="s">
        <v>212</v>
      </c>
      <c r="D131" s="206" t="s">
        <v>126</v>
      </c>
      <c r="E131" s="207" t="s">
        <v>213</v>
      </c>
      <c r="F131" s="208" t="s">
        <v>214</v>
      </c>
      <c r="G131" s="209" t="s">
        <v>129</v>
      </c>
      <c r="H131" s="210">
        <v>719.39999999999998</v>
      </c>
      <c r="I131" s="211"/>
      <c r="J131" s="212">
        <f>ROUND(I131*H131,2)</f>
        <v>0</v>
      </c>
      <c r="K131" s="208" t="s">
        <v>130</v>
      </c>
      <c r="L131" s="46"/>
      <c r="M131" s="213" t="s">
        <v>19</v>
      </c>
      <c r="N131" s="214" t="s">
        <v>44</v>
      </c>
      <c r="O131" s="86"/>
      <c r="P131" s="215">
        <f>O131*H131</f>
        <v>0</v>
      </c>
      <c r="Q131" s="215">
        <v>0.34499999999999997</v>
      </c>
      <c r="R131" s="215">
        <f>Q131*H131</f>
        <v>248.19299999999998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131</v>
      </c>
      <c r="AT131" s="217" t="s">
        <v>126</v>
      </c>
      <c r="AU131" s="217" t="s">
        <v>83</v>
      </c>
      <c r="AY131" s="19" t="s">
        <v>124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81</v>
      </c>
      <c r="BK131" s="218">
        <f>ROUND(I131*H131,2)</f>
        <v>0</v>
      </c>
      <c r="BL131" s="19" t="s">
        <v>131</v>
      </c>
      <c r="BM131" s="217" t="s">
        <v>215</v>
      </c>
    </row>
    <row r="132" s="2" customFormat="1">
      <c r="A132" s="40"/>
      <c r="B132" s="41"/>
      <c r="C132" s="42"/>
      <c r="D132" s="219" t="s">
        <v>133</v>
      </c>
      <c r="E132" s="42"/>
      <c r="F132" s="220" t="s">
        <v>216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133</v>
      </c>
      <c r="AU132" s="19" t="s">
        <v>83</v>
      </c>
    </row>
    <row r="133" s="13" customFormat="1">
      <c r="A133" s="13"/>
      <c r="B133" s="224"/>
      <c r="C133" s="225"/>
      <c r="D133" s="226" t="s">
        <v>135</v>
      </c>
      <c r="E133" s="227" t="s">
        <v>19</v>
      </c>
      <c r="F133" s="228" t="s">
        <v>149</v>
      </c>
      <c r="G133" s="225"/>
      <c r="H133" s="229">
        <v>654</v>
      </c>
      <c r="I133" s="230"/>
      <c r="J133" s="225"/>
      <c r="K133" s="225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135</v>
      </c>
      <c r="AU133" s="235" t="s">
        <v>83</v>
      </c>
      <c r="AV133" s="13" t="s">
        <v>83</v>
      </c>
      <c r="AW133" s="13" t="s">
        <v>34</v>
      </c>
      <c r="AX133" s="13" t="s">
        <v>73</v>
      </c>
      <c r="AY133" s="235" t="s">
        <v>124</v>
      </c>
    </row>
    <row r="134" s="13" customFormat="1">
      <c r="A134" s="13"/>
      <c r="B134" s="224"/>
      <c r="C134" s="225"/>
      <c r="D134" s="226" t="s">
        <v>135</v>
      </c>
      <c r="E134" s="227" t="s">
        <v>19</v>
      </c>
      <c r="F134" s="228" t="s">
        <v>217</v>
      </c>
      <c r="G134" s="225"/>
      <c r="H134" s="229">
        <v>65.400000000000006</v>
      </c>
      <c r="I134" s="230"/>
      <c r="J134" s="225"/>
      <c r="K134" s="225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135</v>
      </c>
      <c r="AU134" s="235" t="s">
        <v>83</v>
      </c>
      <c r="AV134" s="13" t="s">
        <v>83</v>
      </c>
      <c r="AW134" s="13" t="s">
        <v>34</v>
      </c>
      <c r="AX134" s="13" t="s">
        <v>73</v>
      </c>
      <c r="AY134" s="235" t="s">
        <v>124</v>
      </c>
    </row>
    <row r="135" s="14" customFormat="1">
      <c r="A135" s="14"/>
      <c r="B135" s="236"/>
      <c r="C135" s="237"/>
      <c r="D135" s="226" t="s">
        <v>135</v>
      </c>
      <c r="E135" s="238" t="s">
        <v>19</v>
      </c>
      <c r="F135" s="239" t="s">
        <v>143</v>
      </c>
      <c r="G135" s="237"/>
      <c r="H135" s="240">
        <v>719.39999999999998</v>
      </c>
      <c r="I135" s="241"/>
      <c r="J135" s="237"/>
      <c r="K135" s="237"/>
      <c r="L135" s="242"/>
      <c r="M135" s="243"/>
      <c r="N135" s="244"/>
      <c r="O135" s="244"/>
      <c r="P135" s="244"/>
      <c r="Q135" s="244"/>
      <c r="R135" s="244"/>
      <c r="S135" s="244"/>
      <c r="T135" s="24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6" t="s">
        <v>135</v>
      </c>
      <c r="AU135" s="246" t="s">
        <v>83</v>
      </c>
      <c r="AV135" s="14" t="s">
        <v>131</v>
      </c>
      <c r="AW135" s="14" t="s">
        <v>34</v>
      </c>
      <c r="AX135" s="14" t="s">
        <v>81</v>
      </c>
      <c r="AY135" s="246" t="s">
        <v>124</v>
      </c>
    </row>
    <row r="136" s="2" customFormat="1" ht="21.75" customHeight="1">
      <c r="A136" s="40"/>
      <c r="B136" s="41"/>
      <c r="C136" s="206" t="s">
        <v>218</v>
      </c>
      <c r="D136" s="206" t="s">
        <v>126</v>
      </c>
      <c r="E136" s="207" t="s">
        <v>219</v>
      </c>
      <c r="F136" s="208" t="s">
        <v>220</v>
      </c>
      <c r="G136" s="209" t="s">
        <v>129</v>
      </c>
      <c r="H136" s="210">
        <v>654</v>
      </c>
      <c r="I136" s="211"/>
      <c r="J136" s="212">
        <f>ROUND(I136*H136,2)</f>
        <v>0</v>
      </c>
      <c r="K136" s="208" t="s">
        <v>130</v>
      </c>
      <c r="L136" s="46"/>
      <c r="M136" s="213" t="s">
        <v>19</v>
      </c>
      <c r="N136" s="214" t="s">
        <v>44</v>
      </c>
      <c r="O136" s="86"/>
      <c r="P136" s="215">
        <f>O136*H136</f>
        <v>0</v>
      </c>
      <c r="Q136" s="215">
        <v>0.46000000000000002</v>
      </c>
      <c r="R136" s="215">
        <f>Q136*H136</f>
        <v>300.84000000000003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131</v>
      </c>
      <c r="AT136" s="217" t="s">
        <v>126</v>
      </c>
      <c r="AU136" s="217" t="s">
        <v>83</v>
      </c>
      <c r="AY136" s="19" t="s">
        <v>124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81</v>
      </c>
      <c r="BK136" s="218">
        <f>ROUND(I136*H136,2)</f>
        <v>0</v>
      </c>
      <c r="BL136" s="19" t="s">
        <v>131</v>
      </c>
      <c r="BM136" s="217" t="s">
        <v>221</v>
      </c>
    </row>
    <row r="137" s="2" customFormat="1">
      <c r="A137" s="40"/>
      <c r="B137" s="41"/>
      <c r="C137" s="42"/>
      <c r="D137" s="219" t="s">
        <v>133</v>
      </c>
      <c r="E137" s="42"/>
      <c r="F137" s="220" t="s">
        <v>222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133</v>
      </c>
      <c r="AU137" s="19" t="s">
        <v>83</v>
      </c>
    </row>
    <row r="138" s="13" customFormat="1">
      <c r="A138" s="13"/>
      <c r="B138" s="224"/>
      <c r="C138" s="225"/>
      <c r="D138" s="226" t="s">
        <v>135</v>
      </c>
      <c r="E138" s="227" t="s">
        <v>19</v>
      </c>
      <c r="F138" s="228" t="s">
        <v>149</v>
      </c>
      <c r="G138" s="225"/>
      <c r="H138" s="229">
        <v>654</v>
      </c>
      <c r="I138" s="230"/>
      <c r="J138" s="225"/>
      <c r="K138" s="225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135</v>
      </c>
      <c r="AU138" s="235" t="s">
        <v>83</v>
      </c>
      <c r="AV138" s="13" t="s">
        <v>83</v>
      </c>
      <c r="AW138" s="13" t="s">
        <v>34</v>
      </c>
      <c r="AX138" s="13" t="s">
        <v>81</v>
      </c>
      <c r="AY138" s="235" t="s">
        <v>124</v>
      </c>
    </row>
    <row r="139" s="2" customFormat="1" ht="16.5" customHeight="1">
      <c r="A139" s="40"/>
      <c r="B139" s="41"/>
      <c r="C139" s="206" t="s">
        <v>223</v>
      </c>
      <c r="D139" s="206" t="s">
        <v>126</v>
      </c>
      <c r="E139" s="207" t="s">
        <v>224</v>
      </c>
      <c r="F139" s="208" t="s">
        <v>225</v>
      </c>
      <c r="G139" s="209" t="s">
        <v>129</v>
      </c>
      <c r="H139" s="210">
        <v>654</v>
      </c>
      <c r="I139" s="211"/>
      <c r="J139" s="212">
        <f>ROUND(I139*H139,2)</f>
        <v>0</v>
      </c>
      <c r="K139" s="208" t="s">
        <v>130</v>
      </c>
      <c r="L139" s="46"/>
      <c r="M139" s="213" t="s">
        <v>19</v>
      </c>
      <c r="N139" s="214" t="s">
        <v>44</v>
      </c>
      <c r="O139" s="86"/>
      <c r="P139" s="215">
        <f>O139*H139</f>
        <v>0</v>
      </c>
      <c r="Q139" s="215">
        <v>0.0075300000000000002</v>
      </c>
      <c r="R139" s="215">
        <f>Q139*H139</f>
        <v>4.92462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131</v>
      </c>
      <c r="AT139" s="217" t="s">
        <v>126</v>
      </c>
      <c r="AU139" s="217" t="s">
        <v>83</v>
      </c>
      <c r="AY139" s="19" t="s">
        <v>124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81</v>
      </c>
      <c r="BK139" s="218">
        <f>ROUND(I139*H139,2)</f>
        <v>0</v>
      </c>
      <c r="BL139" s="19" t="s">
        <v>131</v>
      </c>
      <c r="BM139" s="217" t="s">
        <v>226</v>
      </c>
    </row>
    <row r="140" s="2" customFormat="1">
      <c r="A140" s="40"/>
      <c r="B140" s="41"/>
      <c r="C140" s="42"/>
      <c r="D140" s="219" t="s">
        <v>133</v>
      </c>
      <c r="E140" s="42"/>
      <c r="F140" s="220" t="s">
        <v>227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133</v>
      </c>
      <c r="AU140" s="19" t="s">
        <v>83</v>
      </c>
    </row>
    <row r="141" s="2" customFormat="1" ht="24.15" customHeight="1">
      <c r="A141" s="40"/>
      <c r="B141" s="41"/>
      <c r="C141" s="206" t="s">
        <v>228</v>
      </c>
      <c r="D141" s="206" t="s">
        <v>126</v>
      </c>
      <c r="E141" s="207" t="s">
        <v>229</v>
      </c>
      <c r="F141" s="208" t="s">
        <v>230</v>
      </c>
      <c r="G141" s="209" t="s">
        <v>129</v>
      </c>
      <c r="H141" s="210">
        <v>654</v>
      </c>
      <c r="I141" s="211"/>
      <c r="J141" s="212">
        <f>ROUND(I141*H141,2)</f>
        <v>0</v>
      </c>
      <c r="K141" s="208" t="s">
        <v>130</v>
      </c>
      <c r="L141" s="46"/>
      <c r="M141" s="213" t="s">
        <v>19</v>
      </c>
      <c r="N141" s="214" t="s">
        <v>44</v>
      </c>
      <c r="O141" s="86"/>
      <c r="P141" s="215">
        <f>O141*H141</f>
        <v>0</v>
      </c>
      <c r="Q141" s="215">
        <v>0.13188</v>
      </c>
      <c r="R141" s="215">
        <f>Q141*H141</f>
        <v>86.249520000000004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131</v>
      </c>
      <c r="AT141" s="217" t="s">
        <v>126</v>
      </c>
      <c r="AU141" s="217" t="s">
        <v>83</v>
      </c>
      <c r="AY141" s="19" t="s">
        <v>124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81</v>
      </c>
      <c r="BK141" s="218">
        <f>ROUND(I141*H141,2)</f>
        <v>0</v>
      </c>
      <c r="BL141" s="19" t="s">
        <v>131</v>
      </c>
      <c r="BM141" s="217" t="s">
        <v>231</v>
      </c>
    </row>
    <row r="142" s="2" customFormat="1">
      <c r="A142" s="40"/>
      <c r="B142" s="41"/>
      <c r="C142" s="42"/>
      <c r="D142" s="219" t="s">
        <v>133</v>
      </c>
      <c r="E142" s="42"/>
      <c r="F142" s="220" t="s">
        <v>232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133</v>
      </c>
      <c r="AU142" s="19" t="s">
        <v>83</v>
      </c>
    </row>
    <row r="143" s="2" customFormat="1" ht="16.5" customHeight="1">
      <c r="A143" s="40"/>
      <c r="B143" s="41"/>
      <c r="C143" s="206" t="s">
        <v>233</v>
      </c>
      <c r="D143" s="206" t="s">
        <v>126</v>
      </c>
      <c r="E143" s="207" t="s">
        <v>234</v>
      </c>
      <c r="F143" s="208" t="s">
        <v>235</v>
      </c>
      <c r="G143" s="209" t="s">
        <v>129</v>
      </c>
      <c r="H143" s="210">
        <v>654</v>
      </c>
      <c r="I143" s="211"/>
      <c r="J143" s="212">
        <f>ROUND(I143*H143,2)</f>
        <v>0</v>
      </c>
      <c r="K143" s="208" t="s">
        <v>130</v>
      </c>
      <c r="L143" s="46"/>
      <c r="M143" s="213" t="s">
        <v>19</v>
      </c>
      <c r="N143" s="214" t="s">
        <v>44</v>
      </c>
      <c r="O143" s="86"/>
      <c r="P143" s="215">
        <f>O143*H143</f>
        <v>0</v>
      </c>
      <c r="Q143" s="215">
        <v>0.00071000000000000002</v>
      </c>
      <c r="R143" s="215">
        <f>Q143*H143</f>
        <v>0.46434000000000003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131</v>
      </c>
      <c r="AT143" s="217" t="s">
        <v>126</v>
      </c>
      <c r="AU143" s="217" t="s">
        <v>83</v>
      </c>
      <c r="AY143" s="19" t="s">
        <v>124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81</v>
      </c>
      <c r="BK143" s="218">
        <f>ROUND(I143*H143,2)</f>
        <v>0</v>
      </c>
      <c r="BL143" s="19" t="s">
        <v>131</v>
      </c>
      <c r="BM143" s="217" t="s">
        <v>236</v>
      </c>
    </row>
    <row r="144" s="2" customFormat="1">
      <c r="A144" s="40"/>
      <c r="B144" s="41"/>
      <c r="C144" s="42"/>
      <c r="D144" s="219" t="s">
        <v>133</v>
      </c>
      <c r="E144" s="42"/>
      <c r="F144" s="220" t="s">
        <v>237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133</v>
      </c>
      <c r="AU144" s="19" t="s">
        <v>83</v>
      </c>
    </row>
    <row r="145" s="2" customFormat="1" ht="24.15" customHeight="1">
      <c r="A145" s="40"/>
      <c r="B145" s="41"/>
      <c r="C145" s="206" t="s">
        <v>238</v>
      </c>
      <c r="D145" s="206" t="s">
        <v>126</v>
      </c>
      <c r="E145" s="207" t="s">
        <v>239</v>
      </c>
      <c r="F145" s="208" t="s">
        <v>240</v>
      </c>
      <c r="G145" s="209" t="s">
        <v>129</v>
      </c>
      <c r="H145" s="210">
        <v>654</v>
      </c>
      <c r="I145" s="211"/>
      <c r="J145" s="212">
        <f>ROUND(I145*H145,2)</f>
        <v>0</v>
      </c>
      <c r="K145" s="208" t="s">
        <v>130</v>
      </c>
      <c r="L145" s="46"/>
      <c r="M145" s="213" t="s">
        <v>19</v>
      </c>
      <c r="N145" s="214" t="s">
        <v>44</v>
      </c>
      <c r="O145" s="86"/>
      <c r="P145" s="215">
        <f>O145*H145</f>
        <v>0</v>
      </c>
      <c r="Q145" s="215">
        <v>0.12966</v>
      </c>
      <c r="R145" s="215">
        <f>Q145*H145</f>
        <v>84.797640000000001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131</v>
      </c>
      <c r="AT145" s="217" t="s">
        <v>126</v>
      </c>
      <c r="AU145" s="217" t="s">
        <v>83</v>
      </c>
      <c r="AY145" s="19" t="s">
        <v>124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81</v>
      </c>
      <c r="BK145" s="218">
        <f>ROUND(I145*H145,2)</f>
        <v>0</v>
      </c>
      <c r="BL145" s="19" t="s">
        <v>131</v>
      </c>
      <c r="BM145" s="217" t="s">
        <v>241</v>
      </c>
    </row>
    <row r="146" s="2" customFormat="1">
      <c r="A146" s="40"/>
      <c r="B146" s="41"/>
      <c r="C146" s="42"/>
      <c r="D146" s="219" t="s">
        <v>133</v>
      </c>
      <c r="E146" s="42"/>
      <c r="F146" s="220" t="s">
        <v>242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133</v>
      </c>
      <c r="AU146" s="19" t="s">
        <v>83</v>
      </c>
    </row>
    <row r="147" s="2" customFormat="1" ht="37.8" customHeight="1">
      <c r="A147" s="40"/>
      <c r="B147" s="41"/>
      <c r="C147" s="206" t="s">
        <v>243</v>
      </c>
      <c r="D147" s="206" t="s">
        <v>126</v>
      </c>
      <c r="E147" s="207" t="s">
        <v>244</v>
      </c>
      <c r="F147" s="208" t="s">
        <v>245</v>
      </c>
      <c r="G147" s="209" t="s">
        <v>129</v>
      </c>
      <c r="H147" s="210">
        <v>104.55</v>
      </c>
      <c r="I147" s="211"/>
      <c r="J147" s="212">
        <f>ROUND(I147*H147,2)</f>
        <v>0</v>
      </c>
      <c r="K147" s="208" t="s">
        <v>130</v>
      </c>
      <c r="L147" s="46"/>
      <c r="M147" s="213" t="s">
        <v>19</v>
      </c>
      <c r="N147" s="214" t="s">
        <v>44</v>
      </c>
      <c r="O147" s="86"/>
      <c r="P147" s="215">
        <f>O147*H147</f>
        <v>0</v>
      </c>
      <c r="Q147" s="215">
        <v>0.17726</v>
      </c>
      <c r="R147" s="215">
        <f>Q147*H147</f>
        <v>18.532533000000001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131</v>
      </c>
      <c r="AT147" s="217" t="s">
        <v>126</v>
      </c>
      <c r="AU147" s="217" t="s">
        <v>83</v>
      </c>
      <c r="AY147" s="19" t="s">
        <v>124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81</v>
      </c>
      <c r="BK147" s="218">
        <f>ROUND(I147*H147,2)</f>
        <v>0</v>
      </c>
      <c r="BL147" s="19" t="s">
        <v>131</v>
      </c>
      <c r="BM147" s="217" t="s">
        <v>246</v>
      </c>
    </row>
    <row r="148" s="2" customFormat="1">
      <c r="A148" s="40"/>
      <c r="B148" s="41"/>
      <c r="C148" s="42"/>
      <c r="D148" s="219" t="s">
        <v>133</v>
      </c>
      <c r="E148" s="42"/>
      <c r="F148" s="220" t="s">
        <v>247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133</v>
      </c>
      <c r="AU148" s="19" t="s">
        <v>83</v>
      </c>
    </row>
    <row r="149" s="13" customFormat="1">
      <c r="A149" s="13"/>
      <c r="B149" s="224"/>
      <c r="C149" s="225"/>
      <c r="D149" s="226" t="s">
        <v>135</v>
      </c>
      <c r="E149" s="227" t="s">
        <v>19</v>
      </c>
      <c r="F149" s="228" t="s">
        <v>248</v>
      </c>
      <c r="G149" s="225"/>
      <c r="H149" s="229">
        <v>104.55</v>
      </c>
      <c r="I149" s="230"/>
      <c r="J149" s="225"/>
      <c r="K149" s="225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135</v>
      </c>
      <c r="AU149" s="235" t="s">
        <v>83</v>
      </c>
      <c r="AV149" s="13" t="s">
        <v>83</v>
      </c>
      <c r="AW149" s="13" t="s">
        <v>34</v>
      </c>
      <c r="AX149" s="13" t="s">
        <v>81</v>
      </c>
      <c r="AY149" s="235" t="s">
        <v>124</v>
      </c>
    </row>
    <row r="150" s="2" customFormat="1" ht="37.8" customHeight="1">
      <c r="A150" s="40"/>
      <c r="B150" s="41"/>
      <c r="C150" s="206" t="s">
        <v>7</v>
      </c>
      <c r="D150" s="206" t="s">
        <v>126</v>
      </c>
      <c r="E150" s="207" t="s">
        <v>249</v>
      </c>
      <c r="F150" s="208" t="s">
        <v>250</v>
      </c>
      <c r="G150" s="209" t="s">
        <v>129</v>
      </c>
      <c r="H150" s="210">
        <v>76.799999999999997</v>
      </c>
      <c r="I150" s="211"/>
      <c r="J150" s="212">
        <f>ROUND(I150*H150,2)</f>
        <v>0</v>
      </c>
      <c r="K150" s="208" t="s">
        <v>130</v>
      </c>
      <c r="L150" s="46"/>
      <c r="M150" s="213" t="s">
        <v>19</v>
      </c>
      <c r="N150" s="214" t="s">
        <v>44</v>
      </c>
      <c r="O150" s="86"/>
      <c r="P150" s="215">
        <f>O150*H150</f>
        <v>0</v>
      </c>
      <c r="Q150" s="215">
        <v>0.089219999999999994</v>
      </c>
      <c r="R150" s="215">
        <f>Q150*H150</f>
        <v>6.8520959999999995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131</v>
      </c>
      <c r="AT150" s="217" t="s">
        <v>126</v>
      </c>
      <c r="AU150" s="217" t="s">
        <v>83</v>
      </c>
      <c r="AY150" s="19" t="s">
        <v>124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81</v>
      </c>
      <c r="BK150" s="218">
        <f>ROUND(I150*H150,2)</f>
        <v>0</v>
      </c>
      <c r="BL150" s="19" t="s">
        <v>131</v>
      </c>
      <c r="BM150" s="217" t="s">
        <v>251</v>
      </c>
    </row>
    <row r="151" s="2" customFormat="1">
      <c r="A151" s="40"/>
      <c r="B151" s="41"/>
      <c r="C151" s="42"/>
      <c r="D151" s="219" t="s">
        <v>133</v>
      </c>
      <c r="E151" s="42"/>
      <c r="F151" s="220" t="s">
        <v>252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133</v>
      </c>
      <c r="AU151" s="19" t="s">
        <v>83</v>
      </c>
    </row>
    <row r="152" s="13" customFormat="1">
      <c r="A152" s="13"/>
      <c r="B152" s="224"/>
      <c r="C152" s="225"/>
      <c r="D152" s="226" t="s">
        <v>135</v>
      </c>
      <c r="E152" s="227" t="s">
        <v>19</v>
      </c>
      <c r="F152" s="228" t="s">
        <v>253</v>
      </c>
      <c r="G152" s="225"/>
      <c r="H152" s="229">
        <v>48</v>
      </c>
      <c r="I152" s="230"/>
      <c r="J152" s="225"/>
      <c r="K152" s="225"/>
      <c r="L152" s="231"/>
      <c r="M152" s="232"/>
      <c r="N152" s="233"/>
      <c r="O152" s="233"/>
      <c r="P152" s="233"/>
      <c r="Q152" s="233"/>
      <c r="R152" s="233"/>
      <c r="S152" s="233"/>
      <c r="T152" s="23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5" t="s">
        <v>135</v>
      </c>
      <c r="AU152" s="235" t="s">
        <v>83</v>
      </c>
      <c r="AV152" s="13" t="s">
        <v>83</v>
      </c>
      <c r="AW152" s="13" t="s">
        <v>34</v>
      </c>
      <c r="AX152" s="13" t="s">
        <v>73</v>
      </c>
      <c r="AY152" s="235" t="s">
        <v>124</v>
      </c>
    </row>
    <row r="153" s="13" customFormat="1">
      <c r="A153" s="13"/>
      <c r="B153" s="224"/>
      <c r="C153" s="225"/>
      <c r="D153" s="226" t="s">
        <v>135</v>
      </c>
      <c r="E153" s="227" t="s">
        <v>19</v>
      </c>
      <c r="F153" s="228" t="s">
        <v>154</v>
      </c>
      <c r="G153" s="225"/>
      <c r="H153" s="229">
        <v>28.800000000000001</v>
      </c>
      <c r="I153" s="230"/>
      <c r="J153" s="225"/>
      <c r="K153" s="225"/>
      <c r="L153" s="231"/>
      <c r="M153" s="232"/>
      <c r="N153" s="233"/>
      <c r="O153" s="233"/>
      <c r="P153" s="233"/>
      <c r="Q153" s="233"/>
      <c r="R153" s="233"/>
      <c r="S153" s="233"/>
      <c r="T153" s="23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5" t="s">
        <v>135</v>
      </c>
      <c r="AU153" s="235" t="s">
        <v>83</v>
      </c>
      <c r="AV153" s="13" t="s">
        <v>83</v>
      </c>
      <c r="AW153" s="13" t="s">
        <v>34</v>
      </c>
      <c r="AX153" s="13" t="s">
        <v>73</v>
      </c>
      <c r="AY153" s="235" t="s">
        <v>124</v>
      </c>
    </row>
    <row r="154" s="14" customFormat="1">
      <c r="A154" s="14"/>
      <c r="B154" s="236"/>
      <c r="C154" s="237"/>
      <c r="D154" s="226" t="s">
        <v>135</v>
      </c>
      <c r="E154" s="238" t="s">
        <v>19</v>
      </c>
      <c r="F154" s="239" t="s">
        <v>143</v>
      </c>
      <c r="G154" s="237"/>
      <c r="H154" s="240">
        <v>76.799999999999997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6" t="s">
        <v>135</v>
      </c>
      <c r="AU154" s="246" t="s">
        <v>83</v>
      </c>
      <c r="AV154" s="14" t="s">
        <v>131</v>
      </c>
      <c r="AW154" s="14" t="s">
        <v>34</v>
      </c>
      <c r="AX154" s="14" t="s">
        <v>81</v>
      </c>
      <c r="AY154" s="246" t="s">
        <v>124</v>
      </c>
    </row>
    <row r="155" s="2" customFormat="1" ht="16.5" customHeight="1">
      <c r="A155" s="40"/>
      <c r="B155" s="41"/>
      <c r="C155" s="247" t="s">
        <v>254</v>
      </c>
      <c r="D155" s="247" t="s">
        <v>184</v>
      </c>
      <c r="E155" s="248" t="s">
        <v>255</v>
      </c>
      <c r="F155" s="249" t="s">
        <v>256</v>
      </c>
      <c r="G155" s="250" t="s">
        <v>129</v>
      </c>
      <c r="H155" s="251">
        <v>80.640000000000001</v>
      </c>
      <c r="I155" s="252"/>
      <c r="J155" s="253">
        <f>ROUND(I155*H155,2)</f>
        <v>0</v>
      </c>
      <c r="K155" s="249" t="s">
        <v>130</v>
      </c>
      <c r="L155" s="254"/>
      <c r="M155" s="255" t="s">
        <v>19</v>
      </c>
      <c r="N155" s="256" t="s">
        <v>44</v>
      </c>
      <c r="O155" s="86"/>
      <c r="P155" s="215">
        <f>O155*H155</f>
        <v>0</v>
      </c>
      <c r="Q155" s="215">
        <v>0.13100000000000001</v>
      </c>
      <c r="R155" s="215">
        <f>Q155*H155</f>
        <v>10.563840000000001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176</v>
      </c>
      <c r="AT155" s="217" t="s">
        <v>184</v>
      </c>
      <c r="AU155" s="217" t="s">
        <v>83</v>
      </c>
      <c r="AY155" s="19" t="s">
        <v>124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81</v>
      </c>
      <c r="BK155" s="218">
        <f>ROUND(I155*H155,2)</f>
        <v>0</v>
      </c>
      <c r="BL155" s="19" t="s">
        <v>131</v>
      </c>
      <c r="BM155" s="217" t="s">
        <v>257</v>
      </c>
    </row>
    <row r="156" s="13" customFormat="1">
      <c r="A156" s="13"/>
      <c r="B156" s="224"/>
      <c r="C156" s="225"/>
      <c r="D156" s="226" t="s">
        <v>135</v>
      </c>
      <c r="E156" s="225"/>
      <c r="F156" s="228" t="s">
        <v>258</v>
      </c>
      <c r="G156" s="225"/>
      <c r="H156" s="229">
        <v>80.640000000000001</v>
      </c>
      <c r="I156" s="230"/>
      <c r="J156" s="225"/>
      <c r="K156" s="225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135</v>
      </c>
      <c r="AU156" s="235" t="s">
        <v>83</v>
      </c>
      <c r="AV156" s="13" t="s">
        <v>83</v>
      </c>
      <c r="AW156" s="13" t="s">
        <v>4</v>
      </c>
      <c r="AX156" s="13" t="s">
        <v>81</v>
      </c>
      <c r="AY156" s="235" t="s">
        <v>124</v>
      </c>
    </row>
    <row r="157" s="2" customFormat="1" ht="37.8" customHeight="1">
      <c r="A157" s="40"/>
      <c r="B157" s="41"/>
      <c r="C157" s="206" t="s">
        <v>259</v>
      </c>
      <c r="D157" s="206" t="s">
        <v>126</v>
      </c>
      <c r="E157" s="207" t="s">
        <v>260</v>
      </c>
      <c r="F157" s="208" t="s">
        <v>261</v>
      </c>
      <c r="G157" s="209" t="s">
        <v>129</v>
      </c>
      <c r="H157" s="210">
        <v>32.25</v>
      </c>
      <c r="I157" s="211"/>
      <c r="J157" s="212">
        <f>ROUND(I157*H157,2)</f>
        <v>0</v>
      </c>
      <c r="K157" s="208" t="s">
        <v>130</v>
      </c>
      <c r="L157" s="46"/>
      <c r="M157" s="213" t="s">
        <v>19</v>
      </c>
      <c r="N157" s="214" t="s">
        <v>44</v>
      </c>
      <c r="O157" s="86"/>
      <c r="P157" s="215">
        <f>O157*H157</f>
        <v>0</v>
      </c>
      <c r="Q157" s="215">
        <v>0.090620000000000006</v>
      </c>
      <c r="R157" s="215">
        <f>Q157*H157</f>
        <v>2.9224950000000001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131</v>
      </c>
      <c r="AT157" s="217" t="s">
        <v>126</v>
      </c>
      <c r="AU157" s="217" t="s">
        <v>83</v>
      </c>
      <c r="AY157" s="19" t="s">
        <v>124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81</v>
      </c>
      <c r="BK157" s="218">
        <f>ROUND(I157*H157,2)</f>
        <v>0</v>
      </c>
      <c r="BL157" s="19" t="s">
        <v>131</v>
      </c>
      <c r="BM157" s="217" t="s">
        <v>262</v>
      </c>
    </row>
    <row r="158" s="2" customFormat="1">
      <c r="A158" s="40"/>
      <c r="B158" s="41"/>
      <c r="C158" s="42"/>
      <c r="D158" s="219" t="s">
        <v>133</v>
      </c>
      <c r="E158" s="42"/>
      <c r="F158" s="220" t="s">
        <v>263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133</v>
      </c>
      <c r="AU158" s="19" t="s">
        <v>83</v>
      </c>
    </row>
    <row r="159" s="13" customFormat="1">
      <c r="A159" s="13"/>
      <c r="B159" s="224"/>
      <c r="C159" s="225"/>
      <c r="D159" s="226" t="s">
        <v>135</v>
      </c>
      <c r="E159" s="227" t="s">
        <v>19</v>
      </c>
      <c r="F159" s="228" t="s">
        <v>264</v>
      </c>
      <c r="G159" s="225"/>
      <c r="H159" s="229">
        <v>20.25</v>
      </c>
      <c r="I159" s="230"/>
      <c r="J159" s="225"/>
      <c r="K159" s="225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135</v>
      </c>
      <c r="AU159" s="235" t="s">
        <v>83</v>
      </c>
      <c r="AV159" s="13" t="s">
        <v>83</v>
      </c>
      <c r="AW159" s="13" t="s">
        <v>34</v>
      </c>
      <c r="AX159" s="13" t="s">
        <v>73</v>
      </c>
      <c r="AY159" s="235" t="s">
        <v>124</v>
      </c>
    </row>
    <row r="160" s="13" customFormat="1">
      <c r="A160" s="13"/>
      <c r="B160" s="224"/>
      <c r="C160" s="225"/>
      <c r="D160" s="226" t="s">
        <v>135</v>
      </c>
      <c r="E160" s="227" t="s">
        <v>19</v>
      </c>
      <c r="F160" s="228" t="s">
        <v>265</v>
      </c>
      <c r="G160" s="225"/>
      <c r="H160" s="229">
        <v>12</v>
      </c>
      <c r="I160" s="230"/>
      <c r="J160" s="225"/>
      <c r="K160" s="225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135</v>
      </c>
      <c r="AU160" s="235" t="s">
        <v>83</v>
      </c>
      <c r="AV160" s="13" t="s">
        <v>83</v>
      </c>
      <c r="AW160" s="13" t="s">
        <v>34</v>
      </c>
      <c r="AX160" s="13" t="s">
        <v>73</v>
      </c>
      <c r="AY160" s="235" t="s">
        <v>124</v>
      </c>
    </row>
    <row r="161" s="14" customFormat="1">
      <c r="A161" s="14"/>
      <c r="B161" s="236"/>
      <c r="C161" s="237"/>
      <c r="D161" s="226" t="s">
        <v>135</v>
      </c>
      <c r="E161" s="238" t="s">
        <v>19</v>
      </c>
      <c r="F161" s="239" t="s">
        <v>143</v>
      </c>
      <c r="G161" s="237"/>
      <c r="H161" s="240">
        <v>32.25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6" t="s">
        <v>135</v>
      </c>
      <c r="AU161" s="246" t="s">
        <v>83</v>
      </c>
      <c r="AV161" s="14" t="s">
        <v>131</v>
      </c>
      <c r="AW161" s="14" t="s">
        <v>34</v>
      </c>
      <c r="AX161" s="14" t="s">
        <v>81</v>
      </c>
      <c r="AY161" s="246" t="s">
        <v>124</v>
      </c>
    </row>
    <row r="162" s="2" customFormat="1" ht="16.5" customHeight="1">
      <c r="A162" s="40"/>
      <c r="B162" s="41"/>
      <c r="C162" s="247" t="s">
        <v>266</v>
      </c>
      <c r="D162" s="247" t="s">
        <v>184</v>
      </c>
      <c r="E162" s="248" t="s">
        <v>267</v>
      </c>
      <c r="F162" s="249" t="s">
        <v>268</v>
      </c>
      <c r="G162" s="250" t="s">
        <v>129</v>
      </c>
      <c r="H162" s="251">
        <v>19.687999999999999</v>
      </c>
      <c r="I162" s="252"/>
      <c r="J162" s="253">
        <f>ROUND(I162*H162,2)</f>
        <v>0</v>
      </c>
      <c r="K162" s="249" t="s">
        <v>130</v>
      </c>
      <c r="L162" s="254"/>
      <c r="M162" s="255" t="s">
        <v>19</v>
      </c>
      <c r="N162" s="256" t="s">
        <v>44</v>
      </c>
      <c r="O162" s="86"/>
      <c r="P162" s="215">
        <f>O162*H162</f>
        <v>0</v>
      </c>
      <c r="Q162" s="215">
        <v>0.17599999999999999</v>
      </c>
      <c r="R162" s="215">
        <f>Q162*H162</f>
        <v>3.4650879999999997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176</v>
      </c>
      <c r="AT162" s="217" t="s">
        <v>184</v>
      </c>
      <c r="AU162" s="217" t="s">
        <v>83</v>
      </c>
      <c r="AY162" s="19" t="s">
        <v>124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81</v>
      </c>
      <c r="BK162" s="218">
        <f>ROUND(I162*H162,2)</f>
        <v>0</v>
      </c>
      <c r="BL162" s="19" t="s">
        <v>131</v>
      </c>
      <c r="BM162" s="217" t="s">
        <v>269</v>
      </c>
    </row>
    <row r="163" s="13" customFormat="1">
      <c r="A163" s="13"/>
      <c r="B163" s="224"/>
      <c r="C163" s="225"/>
      <c r="D163" s="226" t="s">
        <v>135</v>
      </c>
      <c r="E163" s="227" t="s">
        <v>19</v>
      </c>
      <c r="F163" s="228" t="s">
        <v>270</v>
      </c>
      <c r="G163" s="225"/>
      <c r="H163" s="229">
        <v>18.75</v>
      </c>
      <c r="I163" s="230"/>
      <c r="J163" s="225"/>
      <c r="K163" s="225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135</v>
      </c>
      <c r="AU163" s="235" t="s">
        <v>83</v>
      </c>
      <c r="AV163" s="13" t="s">
        <v>83</v>
      </c>
      <c r="AW163" s="13" t="s">
        <v>34</v>
      </c>
      <c r="AX163" s="13" t="s">
        <v>81</v>
      </c>
      <c r="AY163" s="235" t="s">
        <v>124</v>
      </c>
    </row>
    <row r="164" s="13" customFormat="1">
      <c r="A164" s="13"/>
      <c r="B164" s="224"/>
      <c r="C164" s="225"/>
      <c r="D164" s="226" t="s">
        <v>135</v>
      </c>
      <c r="E164" s="225"/>
      <c r="F164" s="228" t="s">
        <v>271</v>
      </c>
      <c r="G164" s="225"/>
      <c r="H164" s="229">
        <v>19.687999999999999</v>
      </c>
      <c r="I164" s="230"/>
      <c r="J164" s="225"/>
      <c r="K164" s="225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135</v>
      </c>
      <c r="AU164" s="235" t="s">
        <v>83</v>
      </c>
      <c r="AV164" s="13" t="s">
        <v>83</v>
      </c>
      <c r="AW164" s="13" t="s">
        <v>4</v>
      </c>
      <c r="AX164" s="13" t="s">
        <v>81</v>
      </c>
      <c r="AY164" s="235" t="s">
        <v>124</v>
      </c>
    </row>
    <row r="165" s="2" customFormat="1" ht="16.5" customHeight="1">
      <c r="A165" s="40"/>
      <c r="B165" s="41"/>
      <c r="C165" s="206" t="s">
        <v>272</v>
      </c>
      <c r="D165" s="206" t="s">
        <v>126</v>
      </c>
      <c r="E165" s="207" t="s">
        <v>273</v>
      </c>
      <c r="F165" s="208" t="s">
        <v>274</v>
      </c>
      <c r="G165" s="209" t="s">
        <v>171</v>
      </c>
      <c r="H165" s="210">
        <v>36</v>
      </c>
      <c r="I165" s="211"/>
      <c r="J165" s="212">
        <f>ROUND(I165*H165,2)</f>
        <v>0</v>
      </c>
      <c r="K165" s="208" t="s">
        <v>130</v>
      </c>
      <c r="L165" s="46"/>
      <c r="M165" s="213" t="s">
        <v>19</v>
      </c>
      <c r="N165" s="214" t="s">
        <v>44</v>
      </c>
      <c r="O165" s="86"/>
      <c r="P165" s="215">
        <f>O165*H165</f>
        <v>0</v>
      </c>
      <c r="Q165" s="215">
        <v>1.0000000000000001E-05</v>
      </c>
      <c r="R165" s="215">
        <f>Q165*H165</f>
        <v>0.00036000000000000002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131</v>
      </c>
      <c r="AT165" s="217" t="s">
        <v>126</v>
      </c>
      <c r="AU165" s="217" t="s">
        <v>83</v>
      </c>
      <c r="AY165" s="19" t="s">
        <v>124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81</v>
      </c>
      <c r="BK165" s="218">
        <f>ROUND(I165*H165,2)</f>
        <v>0</v>
      </c>
      <c r="BL165" s="19" t="s">
        <v>131</v>
      </c>
      <c r="BM165" s="217" t="s">
        <v>275</v>
      </c>
    </row>
    <row r="166" s="2" customFormat="1">
      <c r="A166" s="40"/>
      <c r="B166" s="41"/>
      <c r="C166" s="42"/>
      <c r="D166" s="219" t="s">
        <v>133</v>
      </c>
      <c r="E166" s="42"/>
      <c r="F166" s="220" t="s">
        <v>276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133</v>
      </c>
      <c r="AU166" s="19" t="s">
        <v>83</v>
      </c>
    </row>
    <row r="167" s="13" customFormat="1">
      <c r="A167" s="13"/>
      <c r="B167" s="224"/>
      <c r="C167" s="225"/>
      <c r="D167" s="226" t="s">
        <v>135</v>
      </c>
      <c r="E167" s="227" t="s">
        <v>19</v>
      </c>
      <c r="F167" s="228" t="s">
        <v>277</v>
      </c>
      <c r="G167" s="225"/>
      <c r="H167" s="229">
        <v>36</v>
      </c>
      <c r="I167" s="230"/>
      <c r="J167" s="225"/>
      <c r="K167" s="225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135</v>
      </c>
      <c r="AU167" s="235" t="s">
        <v>83</v>
      </c>
      <c r="AV167" s="13" t="s">
        <v>83</v>
      </c>
      <c r="AW167" s="13" t="s">
        <v>34</v>
      </c>
      <c r="AX167" s="13" t="s">
        <v>81</v>
      </c>
      <c r="AY167" s="235" t="s">
        <v>124</v>
      </c>
    </row>
    <row r="168" s="12" customFormat="1" ht="22.8" customHeight="1">
      <c r="A168" s="12"/>
      <c r="B168" s="190"/>
      <c r="C168" s="191"/>
      <c r="D168" s="192" t="s">
        <v>72</v>
      </c>
      <c r="E168" s="204" t="s">
        <v>176</v>
      </c>
      <c r="F168" s="204" t="s">
        <v>278</v>
      </c>
      <c r="G168" s="191"/>
      <c r="H168" s="191"/>
      <c r="I168" s="194"/>
      <c r="J168" s="205">
        <f>BK168</f>
        <v>0</v>
      </c>
      <c r="K168" s="191"/>
      <c r="L168" s="196"/>
      <c r="M168" s="197"/>
      <c r="N168" s="198"/>
      <c r="O168" s="198"/>
      <c r="P168" s="199">
        <f>SUM(P169:P174)</f>
        <v>0</v>
      </c>
      <c r="Q168" s="198"/>
      <c r="R168" s="199">
        <f>SUM(R169:R174)</f>
        <v>1.5017199999999999</v>
      </c>
      <c r="S168" s="198"/>
      <c r="T168" s="200">
        <f>SUM(T169:T174)</f>
        <v>0.59999999999999998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1" t="s">
        <v>81</v>
      </c>
      <c r="AT168" s="202" t="s">
        <v>72</v>
      </c>
      <c r="AU168" s="202" t="s">
        <v>81</v>
      </c>
      <c r="AY168" s="201" t="s">
        <v>124</v>
      </c>
      <c r="BK168" s="203">
        <f>SUM(BK169:BK174)</f>
        <v>0</v>
      </c>
    </row>
    <row r="169" s="2" customFormat="1" ht="24.15" customHeight="1">
      <c r="A169" s="40"/>
      <c r="B169" s="41"/>
      <c r="C169" s="206" t="s">
        <v>279</v>
      </c>
      <c r="D169" s="206" t="s">
        <v>126</v>
      </c>
      <c r="E169" s="207" t="s">
        <v>280</v>
      </c>
      <c r="F169" s="208" t="s">
        <v>281</v>
      </c>
      <c r="G169" s="209" t="s">
        <v>282</v>
      </c>
      <c r="H169" s="210">
        <v>2</v>
      </c>
      <c r="I169" s="211"/>
      <c r="J169" s="212">
        <f>ROUND(I169*H169,2)</f>
        <v>0</v>
      </c>
      <c r="K169" s="208" t="s">
        <v>130</v>
      </c>
      <c r="L169" s="46"/>
      <c r="M169" s="213" t="s">
        <v>19</v>
      </c>
      <c r="N169" s="214" t="s">
        <v>44</v>
      </c>
      <c r="O169" s="86"/>
      <c r="P169" s="215">
        <f>O169*H169</f>
        <v>0</v>
      </c>
      <c r="Q169" s="215">
        <v>0.098000000000000004</v>
      </c>
      <c r="R169" s="215">
        <f>Q169*H169</f>
        <v>0.19600000000000001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131</v>
      </c>
      <c r="AT169" s="217" t="s">
        <v>126</v>
      </c>
      <c r="AU169" s="217" t="s">
        <v>83</v>
      </c>
      <c r="AY169" s="19" t="s">
        <v>124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81</v>
      </c>
      <c r="BK169" s="218">
        <f>ROUND(I169*H169,2)</f>
        <v>0</v>
      </c>
      <c r="BL169" s="19" t="s">
        <v>131</v>
      </c>
      <c r="BM169" s="217" t="s">
        <v>283</v>
      </c>
    </row>
    <row r="170" s="2" customFormat="1">
      <c r="A170" s="40"/>
      <c r="B170" s="41"/>
      <c r="C170" s="42"/>
      <c r="D170" s="219" t="s">
        <v>133</v>
      </c>
      <c r="E170" s="42"/>
      <c r="F170" s="220" t="s">
        <v>284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133</v>
      </c>
      <c r="AU170" s="19" t="s">
        <v>83</v>
      </c>
    </row>
    <row r="171" s="2" customFormat="1" ht="21.75" customHeight="1">
      <c r="A171" s="40"/>
      <c r="B171" s="41"/>
      <c r="C171" s="247" t="s">
        <v>285</v>
      </c>
      <c r="D171" s="247" t="s">
        <v>184</v>
      </c>
      <c r="E171" s="248" t="s">
        <v>286</v>
      </c>
      <c r="F171" s="249" t="s">
        <v>287</v>
      </c>
      <c r="G171" s="250" t="s">
        <v>288</v>
      </c>
      <c r="H171" s="251">
        <v>2</v>
      </c>
      <c r="I171" s="252"/>
      <c r="J171" s="253">
        <f>ROUND(I171*H171,2)</f>
        <v>0</v>
      </c>
      <c r="K171" s="249" t="s">
        <v>130</v>
      </c>
      <c r="L171" s="254"/>
      <c r="M171" s="255" t="s">
        <v>19</v>
      </c>
      <c r="N171" s="256" t="s">
        <v>44</v>
      </c>
      <c r="O171" s="86"/>
      <c r="P171" s="215">
        <f>O171*H171</f>
        <v>0</v>
      </c>
      <c r="Q171" s="215">
        <v>0.069000000000000006</v>
      </c>
      <c r="R171" s="215">
        <f>Q171*H171</f>
        <v>0.13800000000000001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176</v>
      </c>
      <c r="AT171" s="217" t="s">
        <v>184</v>
      </c>
      <c r="AU171" s="217" t="s">
        <v>83</v>
      </c>
      <c r="AY171" s="19" t="s">
        <v>124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81</v>
      </c>
      <c r="BK171" s="218">
        <f>ROUND(I171*H171,2)</f>
        <v>0</v>
      </c>
      <c r="BL171" s="19" t="s">
        <v>131</v>
      </c>
      <c r="BM171" s="217" t="s">
        <v>289</v>
      </c>
    </row>
    <row r="172" s="2" customFormat="1" ht="24.15" customHeight="1">
      <c r="A172" s="40"/>
      <c r="B172" s="41"/>
      <c r="C172" s="206" t="s">
        <v>290</v>
      </c>
      <c r="D172" s="206" t="s">
        <v>126</v>
      </c>
      <c r="E172" s="207" t="s">
        <v>291</v>
      </c>
      <c r="F172" s="208" t="s">
        <v>292</v>
      </c>
      <c r="G172" s="209" t="s">
        <v>282</v>
      </c>
      <c r="H172" s="210">
        <v>2</v>
      </c>
      <c r="I172" s="211"/>
      <c r="J172" s="212">
        <f>ROUND(I172*H172,2)</f>
        <v>0</v>
      </c>
      <c r="K172" s="208" t="s">
        <v>130</v>
      </c>
      <c r="L172" s="46"/>
      <c r="M172" s="213" t="s">
        <v>19</v>
      </c>
      <c r="N172" s="214" t="s">
        <v>44</v>
      </c>
      <c r="O172" s="86"/>
      <c r="P172" s="215">
        <f>O172*H172</f>
        <v>0</v>
      </c>
      <c r="Q172" s="215">
        <v>0.53325999999999996</v>
      </c>
      <c r="R172" s="215">
        <f>Q172*H172</f>
        <v>1.0665199999999999</v>
      </c>
      <c r="S172" s="215">
        <v>0.29999999999999999</v>
      </c>
      <c r="T172" s="216">
        <f>S172*H172</f>
        <v>0.59999999999999998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131</v>
      </c>
      <c r="AT172" s="217" t="s">
        <v>126</v>
      </c>
      <c r="AU172" s="217" t="s">
        <v>83</v>
      </c>
      <c r="AY172" s="19" t="s">
        <v>124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81</v>
      </c>
      <c r="BK172" s="218">
        <f>ROUND(I172*H172,2)</f>
        <v>0</v>
      </c>
      <c r="BL172" s="19" t="s">
        <v>131</v>
      </c>
      <c r="BM172" s="217" t="s">
        <v>293</v>
      </c>
    </row>
    <row r="173" s="2" customFormat="1">
      <c r="A173" s="40"/>
      <c r="B173" s="41"/>
      <c r="C173" s="42"/>
      <c r="D173" s="219" t="s">
        <v>133</v>
      </c>
      <c r="E173" s="42"/>
      <c r="F173" s="220" t="s">
        <v>294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133</v>
      </c>
      <c r="AU173" s="19" t="s">
        <v>83</v>
      </c>
    </row>
    <row r="174" s="2" customFormat="1" ht="16.5" customHeight="1">
      <c r="A174" s="40"/>
      <c r="B174" s="41"/>
      <c r="C174" s="247" t="s">
        <v>295</v>
      </c>
      <c r="D174" s="247" t="s">
        <v>184</v>
      </c>
      <c r="E174" s="248" t="s">
        <v>296</v>
      </c>
      <c r="F174" s="249" t="s">
        <v>297</v>
      </c>
      <c r="G174" s="250" t="s">
        <v>288</v>
      </c>
      <c r="H174" s="251">
        <v>2</v>
      </c>
      <c r="I174" s="252"/>
      <c r="J174" s="253">
        <f>ROUND(I174*H174,2)</f>
        <v>0</v>
      </c>
      <c r="K174" s="249" t="s">
        <v>130</v>
      </c>
      <c r="L174" s="254"/>
      <c r="M174" s="255" t="s">
        <v>19</v>
      </c>
      <c r="N174" s="256" t="s">
        <v>44</v>
      </c>
      <c r="O174" s="86"/>
      <c r="P174" s="215">
        <f>O174*H174</f>
        <v>0</v>
      </c>
      <c r="Q174" s="215">
        <v>0.050599999999999999</v>
      </c>
      <c r="R174" s="215">
        <f>Q174*H174</f>
        <v>0.1012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176</v>
      </c>
      <c r="AT174" s="217" t="s">
        <v>184</v>
      </c>
      <c r="AU174" s="217" t="s">
        <v>83</v>
      </c>
      <c r="AY174" s="19" t="s">
        <v>124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81</v>
      </c>
      <c r="BK174" s="218">
        <f>ROUND(I174*H174,2)</f>
        <v>0</v>
      </c>
      <c r="BL174" s="19" t="s">
        <v>131</v>
      </c>
      <c r="BM174" s="217" t="s">
        <v>298</v>
      </c>
    </row>
    <row r="175" s="12" customFormat="1" ht="22.8" customHeight="1">
      <c r="A175" s="12"/>
      <c r="B175" s="190"/>
      <c r="C175" s="191"/>
      <c r="D175" s="192" t="s">
        <v>72</v>
      </c>
      <c r="E175" s="204" t="s">
        <v>183</v>
      </c>
      <c r="F175" s="204" t="s">
        <v>299</v>
      </c>
      <c r="G175" s="191"/>
      <c r="H175" s="191"/>
      <c r="I175" s="194"/>
      <c r="J175" s="205">
        <f>BK175</f>
        <v>0</v>
      </c>
      <c r="K175" s="191"/>
      <c r="L175" s="196"/>
      <c r="M175" s="197"/>
      <c r="N175" s="198"/>
      <c r="O175" s="198"/>
      <c r="P175" s="199">
        <f>SUM(P176:P201)</f>
        <v>0</v>
      </c>
      <c r="Q175" s="198"/>
      <c r="R175" s="199">
        <f>SUM(R176:R201)</f>
        <v>82.27153654</v>
      </c>
      <c r="S175" s="198"/>
      <c r="T175" s="200">
        <f>SUM(T176:T201)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1" t="s">
        <v>81</v>
      </c>
      <c r="AT175" s="202" t="s">
        <v>72</v>
      </c>
      <c r="AU175" s="202" t="s">
        <v>81</v>
      </c>
      <c r="AY175" s="201" t="s">
        <v>124</v>
      </c>
      <c r="BK175" s="203">
        <f>SUM(BK176:BK201)</f>
        <v>0</v>
      </c>
    </row>
    <row r="176" s="2" customFormat="1" ht="24.15" customHeight="1">
      <c r="A176" s="40"/>
      <c r="B176" s="41"/>
      <c r="C176" s="206" t="s">
        <v>300</v>
      </c>
      <c r="D176" s="206" t="s">
        <v>126</v>
      </c>
      <c r="E176" s="207" t="s">
        <v>301</v>
      </c>
      <c r="F176" s="208" t="s">
        <v>302</v>
      </c>
      <c r="G176" s="209" t="s">
        <v>171</v>
      </c>
      <c r="H176" s="210">
        <v>221</v>
      </c>
      <c r="I176" s="211"/>
      <c r="J176" s="212">
        <f>ROUND(I176*H176,2)</f>
        <v>0</v>
      </c>
      <c r="K176" s="208" t="s">
        <v>130</v>
      </c>
      <c r="L176" s="46"/>
      <c r="M176" s="213" t="s">
        <v>19</v>
      </c>
      <c r="N176" s="214" t="s">
        <v>44</v>
      </c>
      <c r="O176" s="86"/>
      <c r="P176" s="215">
        <f>O176*H176</f>
        <v>0</v>
      </c>
      <c r="Q176" s="215">
        <v>0.15540000000000001</v>
      </c>
      <c r="R176" s="215">
        <f>Q176*H176</f>
        <v>34.343400000000003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131</v>
      </c>
      <c r="AT176" s="217" t="s">
        <v>126</v>
      </c>
      <c r="AU176" s="217" t="s">
        <v>83</v>
      </c>
      <c r="AY176" s="19" t="s">
        <v>124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81</v>
      </c>
      <c r="BK176" s="218">
        <f>ROUND(I176*H176,2)</f>
        <v>0</v>
      </c>
      <c r="BL176" s="19" t="s">
        <v>131</v>
      </c>
      <c r="BM176" s="217" t="s">
        <v>303</v>
      </c>
    </row>
    <row r="177" s="2" customFormat="1">
      <c r="A177" s="40"/>
      <c r="B177" s="41"/>
      <c r="C177" s="42"/>
      <c r="D177" s="219" t="s">
        <v>133</v>
      </c>
      <c r="E177" s="42"/>
      <c r="F177" s="220" t="s">
        <v>304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133</v>
      </c>
      <c r="AU177" s="19" t="s">
        <v>83</v>
      </c>
    </row>
    <row r="178" s="13" customFormat="1">
      <c r="A178" s="13"/>
      <c r="B178" s="224"/>
      <c r="C178" s="225"/>
      <c r="D178" s="226" t="s">
        <v>135</v>
      </c>
      <c r="E178" s="227" t="s">
        <v>19</v>
      </c>
      <c r="F178" s="228" t="s">
        <v>305</v>
      </c>
      <c r="G178" s="225"/>
      <c r="H178" s="229">
        <v>221</v>
      </c>
      <c r="I178" s="230"/>
      <c r="J178" s="225"/>
      <c r="K178" s="225"/>
      <c r="L178" s="231"/>
      <c r="M178" s="232"/>
      <c r="N178" s="233"/>
      <c r="O178" s="233"/>
      <c r="P178" s="233"/>
      <c r="Q178" s="233"/>
      <c r="R178" s="233"/>
      <c r="S178" s="233"/>
      <c r="T178" s="23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5" t="s">
        <v>135</v>
      </c>
      <c r="AU178" s="235" t="s">
        <v>83</v>
      </c>
      <c r="AV178" s="13" t="s">
        <v>83</v>
      </c>
      <c r="AW178" s="13" t="s">
        <v>34</v>
      </c>
      <c r="AX178" s="13" t="s">
        <v>81</v>
      </c>
      <c r="AY178" s="235" t="s">
        <v>124</v>
      </c>
    </row>
    <row r="179" s="2" customFormat="1" ht="16.5" customHeight="1">
      <c r="A179" s="40"/>
      <c r="B179" s="41"/>
      <c r="C179" s="247" t="s">
        <v>306</v>
      </c>
      <c r="D179" s="247" t="s">
        <v>184</v>
      </c>
      <c r="E179" s="248" t="s">
        <v>307</v>
      </c>
      <c r="F179" s="249" t="s">
        <v>308</v>
      </c>
      <c r="G179" s="250" t="s">
        <v>171</v>
      </c>
      <c r="H179" s="251">
        <v>225.41999999999999</v>
      </c>
      <c r="I179" s="252"/>
      <c r="J179" s="253">
        <f>ROUND(I179*H179,2)</f>
        <v>0</v>
      </c>
      <c r="K179" s="249" t="s">
        <v>130</v>
      </c>
      <c r="L179" s="254"/>
      <c r="M179" s="255" t="s">
        <v>19</v>
      </c>
      <c r="N179" s="256" t="s">
        <v>44</v>
      </c>
      <c r="O179" s="86"/>
      <c r="P179" s="215">
        <f>O179*H179</f>
        <v>0</v>
      </c>
      <c r="Q179" s="215">
        <v>0.080000000000000002</v>
      </c>
      <c r="R179" s="215">
        <f>Q179*H179</f>
        <v>18.0336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176</v>
      </c>
      <c r="AT179" s="217" t="s">
        <v>184</v>
      </c>
      <c r="AU179" s="217" t="s">
        <v>83</v>
      </c>
      <c r="AY179" s="19" t="s">
        <v>124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81</v>
      </c>
      <c r="BK179" s="218">
        <f>ROUND(I179*H179,2)</f>
        <v>0</v>
      </c>
      <c r="BL179" s="19" t="s">
        <v>131</v>
      </c>
      <c r="BM179" s="217" t="s">
        <v>309</v>
      </c>
    </row>
    <row r="180" s="13" customFormat="1">
      <c r="A180" s="13"/>
      <c r="B180" s="224"/>
      <c r="C180" s="225"/>
      <c r="D180" s="226" t="s">
        <v>135</v>
      </c>
      <c r="E180" s="225"/>
      <c r="F180" s="228" t="s">
        <v>310</v>
      </c>
      <c r="G180" s="225"/>
      <c r="H180" s="229">
        <v>225.41999999999999</v>
      </c>
      <c r="I180" s="230"/>
      <c r="J180" s="225"/>
      <c r="K180" s="225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135</v>
      </c>
      <c r="AU180" s="235" t="s">
        <v>83</v>
      </c>
      <c r="AV180" s="13" t="s">
        <v>83</v>
      </c>
      <c r="AW180" s="13" t="s">
        <v>4</v>
      </c>
      <c r="AX180" s="13" t="s">
        <v>81</v>
      </c>
      <c r="AY180" s="235" t="s">
        <v>124</v>
      </c>
    </row>
    <row r="181" s="2" customFormat="1" ht="24.15" customHeight="1">
      <c r="A181" s="40"/>
      <c r="B181" s="41"/>
      <c r="C181" s="206" t="s">
        <v>311</v>
      </c>
      <c r="D181" s="206" t="s">
        <v>126</v>
      </c>
      <c r="E181" s="207" t="s">
        <v>312</v>
      </c>
      <c r="F181" s="208" t="s">
        <v>313</v>
      </c>
      <c r="G181" s="209" t="s">
        <v>171</v>
      </c>
      <c r="H181" s="210">
        <v>80.400000000000006</v>
      </c>
      <c r="I181" s="211"/>
      <c r="J181" s="212">
        <f>ROUND(I181*H181,2)</f>
        <v>0</v>
      </c>
      <c r="K181" s="208" t="s">
        <v>130</v>
      </c>
      <c r="L181" s="46"/>
      <c r="M181" s="213" t="s">
        <v>19</v>
      </c>
      <c r="N181" s="214" t="s">
        <v>44</v>
      </c>
      <c r="O181" s="86"/>
      <c r="P181" s="215">
        <f>O181*H181</f>
        <v>0</v>
      </c>
      <c r="Q181" s="215">
        <v>0.1295</v>
      </c>
      <c r="R181" s="215">
        <f>Q181*H181</f>
        <v>10.411800000000001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131</v>
      </c>
      <c r="AT181" s="217" t="s">
        <v>126</v>
      </c>
      <c r="AU181" s="217" t="s">
        <v>83</v>
      </c>
      <c r="AY181" s="19" t="s">
        <v>124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81</v>
      </c>
      <c r="BK181" s="218">
        <f>ROUND(I181*H181,2)</f>
        <v>0</v>
      </c>
      <c r="BL181" s="19" t="s">
        <v>131</v>
      </c>
      <c r="BM181" s="217" t="s">
        <v>314</v>
      </c>
    </row>
    <row r="182" s="2" customFormat="1">
      <c r="A182" s="40"/>
      <c r="B182" s="41"/>
      <c r="C182" s="42"/>
      <c r="D182" s="219" t="s">
        <v>133</v>
      </c>
      <c r="E182" s="42"/>
      <c r="F182" s="220" t="s">
        <v>315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133</v>
      </c>
      <c r="AU182" s="19" t="s">
        <v>83</v>
      </c>
    </row>
    <row r="183" s="13" customFormat="1">
      <c r="A183" s="13"/>
      <c r="B183" s="224"/>
      <c r="C183" s="225"/>
      <c r="D183" s="226" t="s">
        <v>135</v>
      </c>
      <c r="E183" s="227" t="s">
        <v>19</v>
      </c>
      <c r="F183" s="228" t="s">
        <v>316</v>
      </c>
      <c r="G183" s="225"/>
      <c r="H183" s="229">
        <v>80.400000000000006</v>
      </c>
      <c r="I183" s="230"/>
      <c r="J183" s="225"/>
      <c r="K183" s="225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135</v>
      </c>
      <c r="AU183" s="235" t="s">
        <v>83</v>
      </c>
      <c r="AV183" s="13" t="s">
        <v>83</v>
      </c>
      <c r="AW183" s="13" t="s">
        <v>34</v>
      </c>
      <c r="AX183" s="13" t="s">
        <v>81</v>
      </c>
      <c r="AY183" s="235" t="s">
        <v>124</v>
      </c>
    </row>
    <row r="184" s="2" customFormat="1" ht="16.5" customHeight="1">
      <c r="A184" s="40"/>
      <c r="B184" s="41"/>
      <c r="C184" s="247" t="s">
        <v>317</v>
      </c>
      <c r="D184" s="247" t="s">
        <v>184</v>
      </c>
      <c r="E184" s="248" t="s">
        <v>318</v>
      </c>
      <c r="F184" s="249" t="s">
        <v>319</v>
      </c>
      <c r="G184" s="250" t="s">
        <v>171</v>
      </c>
      <c r="H184" s="251">
        <v>82.007999999999996</v>
      </c>
      <c r="I184" s="252"/>
      <c r="J184" s="253">
        <f>ROUND(I184*H184,2)</f>
        <v>0</v>
      </c>
      <c r="K184" s="249" t="s">
        <v>130</v>
      </c>
      <c r="L184" s="254"/>
      <c r="M184" s="255" t="s">
        <v>19</v>
      </c>
      <c r="N184" s="256" t="s">
        <v>44</v>
      </c>
      <c r="O184" s="86"/>
      <c r="P184" s="215">
        <f>O184*H184</f>
        <v>0</v>
      </c>
      <c r="Q184" s="215">
        <v>0.044999999999999998</v>
      </c>
      <c r="R184" s="215">
        <f>Q184*H184</f>
        <v>3.6903599999999996</v>
      </c>
      <c r="S184" s="215">
        <v>0</v>
      </c>
      <c r="T184" s="21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176</v>
      </c>
      <c r="AT184" s="217" t="s">
        <v>184</v>
      </c>
      <c r="AU184" s="217" t="s">
        <v>83</v>
      </c>
      <c r="AY184" s="19" t="s">
        <v>124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81</v>
      </c>
      <c r="BK184" s="218">
        <f>ROUND(I184*H184,2)</f>
        <v>0</v>
      </c>
      <c r="BL184" s="19" t="s">
        <v>131</v>
      </c>
      <c r="BM184" s="217" t="s">
        <v>320</v>
      </c>
    </row>
    <row r="185" s="13" customFormat="1">
      <c r="A185" s="13"/>
      <c r="B185" s="224"/>
      <c r="C185" s="225"/>
      <c r="D185" s="226" t="s">
        <v>135</v>
      </c>
      <c r="E185" s="225"/>
      <c r="F185" s="228" t="s">
        <v>321</v>
      </c>
      <c r="G185" s="225"/>
      <c r="H185" s="229">
        <v>82.007999999999996</v>
      </c>
      <c r="I185" s="230"/>
      <c r="J185" s="225"/>
      <c r="K185" s="225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135</v>
      </c>
      <c r="AU185" s="235" t="s">
        <v>83</v>
      </c>
      <c r="AV185" s="13" t="s">
        <v>83</v>
      </c>
      <c r="AW185" s="13" t="s">
        <v>4</v>
      </c>
      <c r="AX185" s="13" t="s">
        <v>81</v>
      </c>
      <c r="AY185" s="235" t="s">
        <v>124</v>
      </c>
    </row>
    <row r="186" s="2" customFormat="1" ht="16.5" customHeight="1">
      <c r="A186" s="40"/>
      <c r="B186" s="41"/>
      <c r="C186" s="206" t="s">
        <v>322</v>
      </c>
      <c r="D186" s="206" t="s">
        <v>126</v>
      </c>
      <c r="E186" s="207" t="s">
        <v>323</v>
      </c>
      <c r="F186" s="208" t="s">
        <v>324</v>
      </c>
      <c r="G186" s="209" t="s">
        <v>179</v>
      </c>
      <c r="H186" s="210">
        <v>6.7309999999999999</v>
      </c>
      <c r="I186" s="211"/>
      <c r="J186" s="212">
        <f>ROUND(I186*H186,2)</f>
        <v>0</v>
      </c>
      <c r="K186" s="208" t="s">
        <v>130</v>
      </c>
      <c r="L186" s="46"/>
      <c r="M186" s="213" t="s">
        <v>19</v>
      </c>
      <c r="N186" s="214" t="s">
        <v>44</v>
      </c>
      <c r="O186" s="86"/>
      <c r="P186" s="215">
        <f>O186*H186</f>
        <v>0</v>
      </c>
      <c r="Q186" s="215">
        <v>2.2563399999999998</v>
      </c>
      <c r="R186" s="215">
        <f>Q186*H186</f>
        <v>15.187424539999999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131</v>
      </c>
      <c r="AT186" s="217" t="s">
        <v>126</v>
      </c>
      <c r="AU186" s="217" t="s">
        <v>83</v>
      </c>
      <c r="AY186" s="19" t="s">
        <v>124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81</v>
      </c>
      <c r="BK186" s="218">
        <f>ROUND(I186*H186,2)</f>
        <v>0</v>
      </c>
      <c r="BL186" s="19" t="s">
        <v>131</v>
      </c>
      <c r="BM186" s="217" t="s">
        <v>325</v>
      </c>
    </row>
    <row r="187" s="2" customFormat="1">
      <c r="A187" s="40"/>
      <c r="B187" s="41"/>
      <c r="C187" s="42"/>
      <c r="D187" s="219" t="s">
        <v>133</v>
      </c>
      <c r="E187" s="42"/>
      <c r="F187" s="220" t="s">
        <v>326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133</v>
      </c>
      <c r="AU187" s="19" t="s">
        <v>83</v>
      </c>
    </row>
    <row r="188" s="15" customFormat="1">
      <c r="A188" s="15"/>
      <c r="B188" s="257"/>
      <c r="C188" s="258"/>
      <c r="D188" s="226" t="s">
        <v>135</v>
      </c>
      <c r="E188" s="259" t="s">
        <v>19</v>
      </c>
      <c r="F188" s="260" t="s">
        <v>327</v>
      </c>
      <c r="G188" s="258"/>
      <c r="H188" s="259" t="s">
        <v>19</v>
      </c>
      <c r="I188" s="261"/>
      <c r="J188" s="258"/>
      <c r="K188" s="258"/>
      <c r="L188" s="262"/>
      <c r="M188" s="263"/>
      <c r="N188" s="264"/>
      <c r="O188" s="264"/>
      <c r="P188" s="264"/>
      <c r="Q188" s="264"/>
      <c r="R188" s="264"/>
      <c r="S188" s="264"/>
      <c r="T188" s="26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6" t="s">
        <v>135</v>
      </c>
      <c r="AU188" s="266" t="s">
        <v>83</v>
      </c>
      <c r="AV188" s="15" t="s">
        <v>81</v>
      </c>
      <c r="AW188" s="15" t="s">
        <v>34</v>
      </c>
      <c r="AX188" s="15" t="s">
        <v>73</v>
      </c>
      <c r="AY188" s="266" t="s">
        <v>124</v>
      </c>
    </row>
    <row r="189" s="13" customFormat="1">
      <c r="A189" s="13"/>
      <c r="B189" s="224"/>
      <c r="C189" s="225"/>
      <c r="D189" s="226" t="s">
        <v>135</v>
      </c>
      <c r="E189" s="227" t="s">
        <v>19</v>
      </c>
      <c r="F189" s="228" t="s">
        <v>328</v>
      </c>
      <c r="G189" s="225"/>
      <c r="H189" s="229">
        <v>6.7309999999999999</v>
      </c>
      <c r="I189" s="230"/>
      <c r="J189" s="225"/>
      <c r="K189" s="225"/>
      <c r="L189" s="231"/>
      <c r="M189" s="232"/>
      <c r="N189" s="233"/>
      <c r="O189" s="233"/>
      <c r="P189" s="233"/>
      <c r="Q189" s="233"/>
      <c r="R189" s="233"/>
      <c r="S189" s="233"/>
      <c r="T189" s="23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5" t="s">
        <v>135</v>
      </c>
      <c r="AU189" s="235" t="s">
        <v>83</v>
      </c>
      <c r="AV189" s="13" t="s">
        <v>83</v>
      </c>
      <c r="AW189" s="13" t="s">
        <v>34</v>
      </c>
      <c r="AX189" s="13" t="s">
        <v>81</v>
      </c>
      <c r="AY189" s="235" t="s">
        <v>124</v>
      </c>
    </row>
    <row r="190" s="2" customFormat="1" ht="16.5" customHeight="1">
      <c r="A190" s="40"/>
      <c r="B190" s="41"/>
      <c r="C190" s="206" t="s">
        <v>329</v>
      </c>
      <c r="D190" s="206" t="s">
        <v>126</v>
      </c>
      <c r="E190" s="207" t="s">
        <v>330</v>
      </c>
      <c r="F190" s="208" t="s">
        <v>331</v>
      </c>
      <c r="G190" s="209" t="s">
        <v>129</v>
      </c>
      <c r="H190" s="210">
        <v>784.79999999999995</v>
      </c>
      <c r="I190" s="211"/>
      <c r="J190" s="212">
        <f>ROUND(I190*H190,2)</f>
        <v>0</v>
      </c>
      <c r="K190" s="208" t="s">
        <v>130</v>
      </c>
      <c r="L190" s="46"/>
      <c r="M190" s="213" t="s">
        <v>19</v>
      </c>
      <c r="N190" s="214" t="s">
        <v>44</v>
      </c>
      <c r="O190" s="86"/>
      <c r="P190" s="215">
        <f>O190*H190</f>
        <v>0</v>
      </c>
      <c r="Q190" s="215">
        <v>0.00068999999999999997</v>
      </c>
      <c r="R190" s="215">
        <f>Q190*H190</f>
        <v>0.54151199999999999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131</v>
      </c>
      <c r="AT190" s="217" t="s">
        <v>126</v>
      </c>
      <c r="AU190" s="217" t="s">
        <v>83</v>
      </c>
      <c r="AY190" s="19" t="s">
        <v>124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81</v>
      </c>
      <c r="BK190" s="218">
        <f>ROUND(I190*H190,2)</f>
        <v>0</v>
      </c>
      <c r="BL190" s="19" t="s">
        <v>131</v>
      </c>
      <c r="BM190" s="217" t="s">
        <v>332</v>
      </c>
    </row>
    <row r="191" s="2" customFormat="1">
      <c r="A191" s="40"/>
      <c r="B191" s="41"/>
      <c r="C191" s="42"/>
      <c r="D191" s="219" t="s">
        <v>133</v>
      </c>
      <c r="E191" s="42"/>
      <c r="F191" s="220" t="s">
        <v>333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133</v>
      </c>
      <c r="AU191" s="19" t="s">
        <v>83</v>
      </c>
    </row>
    <row r="192" s="13" customFormat="1">
      <c r="A192" s="13"/>
      <c r="B192" s="224"/>
      <c r="C192" s="225"/>
      <c r="D192" s="226" t="s">
        <v>135</v>
      </c>
      <c r="E192" s="227" t="s">
        <v>19</v>
      </c>
      <c r="F192" s="228" t="s">
        <v>149</v>
      </c>
      <c r="G192" s="225"/>
      <c r="H192" s="229">
        <v>654</v>
      </c>
      <c r="I192" s="230"/>
      <c r="J192" s="225"/>
      <c r="K192" s="225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135</v>
      </c>
      <c r="AU192" s="235" t="s">
        <v>83</v>
      </c>
      <c r="AV192" s="13" t="s">
        <v>83</v>
      </c>
      <c r="AW192" s="13" t="s">
        <v>34</v>
      </c>
      <c r="AX192" s="13" t="s">
        <v>81</v>
      </c>
      <c r="AY192" s="235" t="s">
        <v>124</v>
      </c>
    </row>
    <row r="193" s="13" customFormat="1">
      <c r="A193" s="13"/>
      <c r="B193" s="224"/>
      <c r="C193" s="225"/>
      <c r="D193" s="226" t="s">
        <v>135</v>
      </c>
      <c r="E193" s="225"/>
      <c r="F193" s="228" t="s">
        <v>334</v>
      </c>
      <c r="G193" s="225"/>
      <c r="H193" s="229">
        <v>784.79999999999995</v>
      </c>
      <c r="I193" s="230"/>
      <c r="J193" s="225"/>
      <c r="K193" s="225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135</v>
      </c>
      <c r="AU193" s="235" t="s">
        <v>83</v>
      </c>
      <c r="AV193" s="13" t="s">
        <v>83</v>
      </c>
      <c r="AW193" s="13" t="s">
        <v>4</v>
      </c>
      <c r="AX193" s="13" t="s">
        <v>81</v>
      </c>
      <c r="AY193" s="235" t="s">
        <v>124</v>
      </c>
    </row>
    <row r="194" s="2" customFormat="1" ht="33" customHeight="1">
      <c r="A194" s="40"/>
      <c r="B194" s="41"/>
      <c r="C194" s="206" t="s">
        <v>335</v>
      </c>
      <c r="D194" s="206" t="s">
        <v>126</v>
      </c>
      <c r="E194" s="207" t="s">
        <v>336</v>
      </c>
      <c r="F194" s="208" t="s">
        <v>337</v>
      </c>
      <c r="G194" s="209" t="s">
        <v>171</v>
      </c>
      <c r="H194" s="210">
        <v>104</v>
      </c>
      <c r="I194" s="211"/>
      <c r="J194" s="212">
        <f>ROUND(I194*H194,2)</f>
        <v>0</v>
      </c>
      <c r="K194" s="208" t="s">
        <v>130</v>
      </c>
      <c r="L194" s="46"/>
      <c r="M194" s="213" t="s">
        <v>19</v>
      </c>
      <c r="N194" s="214" t="s">
        <v>44</v>
      </c>
      <c r="O194" s="86"/>
      <c r="P194" s="215">
        <f>O194*H194</f>
        <v>0</v>
      </c>
      <c r="Q194" s="215">
        <v>0.00060999999999999997</v>
      </c>
      <c r="R194" s="215">
        <f>Q194*H194</f>
        <v>0.063439999999999996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131</v>
      </c>
      <c r="AT194" s="217" t="s">
        <v>126</v>
      </c>
      <c r="AU194" s="217" t="s">
        <v>83</v>
      </c>
      <c r="AY194" s="19" t="s">
        <v>124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81</v>
      </c>
      <c r="BK194" s="218">
        <f>ROUND(I194*H194,2)</f>
        <v>0</v>
      </c>
      <c r="BL194" s="19" t="s">
        <v>131</v>
      </c>
      <c r="BM194" s="217" t="s">
        <v>338</v>
      </c>
    </row>
    <row r="195" s="2" customFormat="1">
      <c r="A195" s="40"/>
      <c r="B195" s="41"/>
      <c r="C195" s="42"/>
      <c r="D195" s="219" t="s">
        <v>133</v>
      </c>
      <c r="E195" s="42"/>
      <c r="F195" s="220" t="s">
        <v>339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133</v>
      </c>
      <c r="AU195" s="19" t="s">
        <v>83</v>
      </c>
    </row>
    <row r="196" s="13" customFormat="1">
      <c r="A196" s="13"/>
      <c r="B196" s="224"/>
      <c r="C196" s="225"/>
      <c r="D196" s="226" t="s">
        <v>135</v>
      </c>
      <c r="E196" s="227" t="s">
        <v>19</v>
      </c>
      <c r="F196" s="228" t="s">
        <v>340</v>
      </c>
      <c r="G196" s="225"/>
      <c r="H196" s="229">
        <v>104</v>
      </c>
      <c r="I196" s="230"/>
      <c r="J196" s="225"/>
      <c r="K196" s="225"/>
      <c r="L196" s="231"/>
      <c r="M196" s="232"/>
      <c r="N196" s="233"/>
      <c r="O196" s="233"/>
      <c r="P196" s="233"/>
      <c r="Q196" s="233"/>
      <c r="R196" s="233"/>
      <c r="S196" s="233"/>
      <c r="T196" s="23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5" t="s">
        <v>135</v>
      </c>
      <c r="AU196" s="235" t="s">
        <v>83</v>
      </c>
      <c r="AV196" s="13" t="s">
        <v>83</v>
      </c>
      <c r="AW196" s="13" t="s">
        <v>34</v>
      </c>
      <c r="AX196" s="13" t="s">
        <v>81</v>
      </c>
      <c r="AY196" s="235" t="s">
        <v>124</v>
      </c>
    </row>
    <row r="197" s="2" customFormat="1" ht="16.5" customHeight="1">
      <c r="A197" s="40"/>
      <c r="B197" s="41"/>
      <c r="C197" s="206" t="s">
        <v>341</v>
      </c>
      <c r="D197" s="206" t="s">
        <v>126</v>
      </c>
      <c r="E197" s="207" t="s">
        <v>342</v>
      </c>
      <c r="F197" s="208" t="s">
        <v>343</v>
      </c>
      <c r="G197" s="209" t="s">
        <v>171</v>
      </c>
      <c r="H197" s="210">
        <v>104</v>
      </c>
      <c r="I197" s="211"/>
      <c r="J197" s="212">
        <f>ROUND(I197*H197,2)</f>
        <v>0</v>
      </c>
      <c r="K197" s="208" t="s">
        <v>130</v>
      </c>
      <c r="L197" s="46"/>
      <c r="M197" s="213" t="s">
        <v>19</v>
      </c>
      <c r="N197" s="214" t="s">
        <v>44</v>
      </c>
      <c r="O197" s="86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131</v>
      </c>
      <c r="AT197" s="217" t="s">
        <v>126</v>
      </c>
      <c r="AU197" s="217" t="s">
        <v>83</v>
      </c>
      <c r="AY197" s="19" t="s">
        <v>124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81</v>
      </c>
      <c r="BK197" s="218">
        <f>ROUND(I197*H197,2)</f>
        <v>0</v>
      </c>
      <c r="BL197" s="19" t="s">
        <v>131</v>
      </c>
      <c r="BM197" s="217" t="s">
        <v>344</v>
      </c>
    </row>
    <row r="198" s="2" customFormat="1">
      <c r="A198" s="40"/>
      <c r="B198" s="41"/>
      <c r="C198" s="42"/>
      <c r="D198" s="219" t="s">
        <v>133</v>
      </c>
      <c r="E198" s="42"/>
      <c r="F198" s="220" t="s">
        <v>345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133</v>
      </c>
      <c r="AU198" s="19" t="s">
        <v>83</v>
      </c>
    </row>
    <row r="199" s="13" customFormat="1">
      <c r="A199" s="13"/>
      <c r="B199" s="224"/>
      <c r="C199" s="225"/>
      <c r="D199" s="226" t="s">
        <v>135</v>
      </c>
      <c r="E199" s="227" t="s">
        <v>19</v>
      </c>
      <c r="F199" s="228" t="s">
        <v>346</v>
      </c>
      <c r="G199" s="225"/>
      <c r="H199" s="229">
        <v>104</v>
      </c>
      <c r="I199" s="230"/>
      <c r="J199" s="225"/>
      <c r="K199" s="225"/>
      <c r="L199" s="231"/>
      <c r="M199" s="232"/>
      <c r="N199" s="233"/>
      <c r="O199" s="233"/>
      <c r="P199" s="233"/>
      <c r="Q199" s="233"/>
      <c r="R199" s="233"/>
      <c r="S199" s="233"/>
      <c r="T199" s="23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5" t="s">
        <v>135</v>
      </c>
      <c r="AU199" s="235" t="s">
        <v>83</v>
      </c>
      <c r="AV199" s="13" t="s">
        <v>83</v>
      </c>
      <c r="AW199" s="13" t="s">
        <v>34</v>
      </c>
      <c r="AX199" s="13" t="s">
        <v>81</v>
      </c>
      <c r="AY199" s="235" t="s">
        <v>124</v>
      </c>
    </row>
    <row r="200" s="2" customFormat="1" ht="33" customHeight="1">
      <c r="A200" s="40"/>
      <c r="B200" s="41"/>
      <c r="C200" s="206" t="s">
        <v>347</v>
      </c>
      <c r="D200" s="206" t="s">
        <v>126</v>
      </c>
      <c r="E200" s="207" t="s">
        <v>348</v>
      </c>
      <c r="F200" s="208" t="s">
        <v>349</v>
      </c>
      <c r="G200" s="209" t="s">
        <v>129</v>
      </c>
      <c r="H200" s="210">
        <v>13.5</v>
      </c>
      <c r="I200" s="211"/>
      <c r="J200" s="212">
        <f>ROUND(I200*H200,2)</f>
        <v>0</v>
      </c>
      <c r="K200" s="208" t="s">
        <v>130</v>
      </c>
      <c r="L200" s="46"/>
      <c r="M200" s="213" t="s">
        <v>19</v>
      </c>
      <c r="N200" s="214" t="s">
        <v>44</v>
      </c>
      <c r="O200" s="86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131</v>
      </c>
      <c r="AT200" s="217" t="s">
        <v>126</v>
      </c>
      <c r="AU200" s="217" t="s">
        <v>83</v>
      </c>
      <c r="AY200" s="19" t="s">
        <v>124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81</v>
      </c>
      <c r="BK200" s="218">
        <f>ROUND(I200*H200,2)</f>
        <v>0</v>
      </c>
      <c r="BL200" s="19" t="s">
        <v>131</v>
      </c>
      <c r="BM200" s="217" t="s">
        <v>350</v>
      </c>
    </row>
    <row r="201" s="2" customFormat="1">
      <c r="A201" s="40"/>
      <c r="B201" s="41"/>
      <c r="C201" s="42"/>
      <c r="D201" s="219" t="s">
        <v>133</v>
      </c>
      <c r="E201" s="42"/>
      <c r="F201" s="220" t="s">
        <v>351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133</v>
      </c>
      <c r="AU201" s="19" t="s">
        <v>83</v>
      </c>
    </row>
    <row r="202" s="12" customFormat="1" ht="22.8" customHeight="1">
      <c r="A202" s="12"/>
      <c r="B202" s="190"/>
      <c r="C202" s="191"/>
      <c r="D202" s="192" t="s">
        <v>72</v>
      </c>
      <c r="E202" s="204" t="s">
        <v>352</v>
      </c>
      <c r="F202" s="204" t="s">
        <v>353</v>
      </c>
      <c r="G202" s="191"/>
      <c r="H202" s="191"/>
      <c r="I202" s="194"/>
      <c r="J202" s="205">
        <f>BK202</f>
        <v>0</v>
      </c>
      <c r="K202" s="191"/>
      <c r="L202" s="196"/>
      <c r="M202" s="197"/>
      <c r="N202" s="198"/>
      <c r="O202" s="198"/>
      <c r="P202" s="199">
        <f>SUM(P203:P227)</f>
        <v>0</v>
      </c>
      <c r="Q202" s="198"/>
      <c r="R202" s="199">
        <f>SUM(R203:R227)</f>
        <v>0</v>
      </c>
      <c r="S202" s="198"/>
      <c r="T202" s="200">
        <f>SUM(T203:T227)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1" t="s">
        <v>81</v>
      </c>
      <c r="AT202" s="202" t="s">
        <v>72</v>
      </c>
      <c r="AU202" s="202" t="s">
        <v>81</v>
      </c>
      <c r="AY202" s="201" t="s">
        <v>124</v>
      </c>
      <c r="BK202" s="203">
        <f>SUM(BK203:BK227)</f>
        <v>0</v>
      </c>
    </row>
    <row r="203" s="2" customFormat="1" ht="24.15" customHeight="1">
      <c r="A203" s="40"/>
      <c r="B203" s="41"/>
      <c r="C203" s="206" t="s">
        <v>354</v>
      </c>
      <c r="D203" s="206" t="s">
        <v>126</v>
      </c>
      <c r="E203" s="207" t="s">
        <v>355</v>
      </c>
      <c r="F203" s="208" t="s">
        <v>356</v>
      </c>
      <c r="G203" s="209" t="s">
        <v>187</v>
      </c>
      <c r="H203" s="210">
        <v>532.55999999999995</v>
      </c>
      <c r="I203" s="211"/>
      <c r="J203" s="212">
        <f>ROUND(I203*H203,2)</f>
        <v>0</v>
      </c>
      <c r="K203" s="208" t="s">
        <v>130</v>
      </c>
      <c r="L203" s="46"/>
      <c r="M203" s="213" t="s">
        <v>19</v>
      </c>
      <c r="N203" s="214" t="s">
        <v>44</v>
      </c>
      <c r="O203" s="86"/>
      <c r="P203" s="215">
        <f>O203*H203</f>
        <v>0</v>
      </c>
      <c r="Q203" s="215">
        <v>0</v>
      </c>
      <c r="R203" s="215">
        <f>Q203*H203</f>
        <v>0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131</v>
      </c>
      <c r="AT203" s="217" t="s">
        <v>126</v>
      </c>
      <c r="AU203" s="217" t="s">
        <v>83</v>
      </c>
      <c r="AY203" s="19" t="s">
        <v>124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81</v>
      </c>
      <c r="BK203" s="218">
        <f>ROUND(I203*H203,2)</f>
        <v>0</v>
      </c>
      <c r="BL203" s="19" t="s">
        <v>131</v>
      </c>
      <c r="BM203" s="217" t="s">
        <v>357</v>
      </c>
    </row>
    <row r="204" s="2" customFormat="1">
      <c r="A204" s="40"/>
      <c r="B204" s="41"/>
      <c r="C204" s="42"/>
      <c r="D204" s="219" t="s">
        <v>133</v>
      </c>
      <c r="E204" s="42"/>
      <c r="F204" s="220" t="s">
        <v>358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133</v>
      </c>
      <c r="AU204" s="19" t="s">
        <v>83</v>
      </c>
    </row>
    <row r="205" s="13" customFormat="1">
      <c r="A205" s="13"/>
      <c r="B205" s="224"/>
      <c r="C205" s="225"/>
      <c r="D205" s="226" t="s">
        <v>135</v>
      </c>
      <c r="E205" s="227" t="s">
        <v>19</v>
      </c>
      <c r="F205" s="228" t="s">
        <v>359</v>
      </c>
      <c r="G205" s="225"/>
      <c r="H205" s="229">
        <v>379.31999999999999</v>
      </c>
      <c r="I205" s="230"/>
      <c r="J205" s="225"/>
      <c r="K205" s="225"/>
      <c r="L205" s="231"/>
      <c r="M205" s="232"/>
      <c r="N205" s="233"/>
      <c r="O205" s="233"/>
      <c r="P205" s="233"/>
      <c r="Q205" s="233"/>
      <c r="R205" s="233"/>
      <c r="S205" s="233"/>
      <c r="T205" s="23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5" t="s">
        <v>135</v>
      </c>
      <c r="AU205" s="235" t="s">
        <v>83</v>
      </c>
      <c r="AV205" s="13" t="s">
        <v>83</v>
      </c>
      <c r="AW205" s="13" t="s">
        <v>34</v>
      </c>
      <c r="AX205" s="13" t="s">
        <v>73</v>
      </c>
      <c r="AY205" s="235" t="s">
        <v>124</v>
      </c>
    </row>
    <row r="206" s="13" customFormat="1">
      <c r="A206" s="13"/>
      <c r="B206" s="224"/>
      <c r="C206" s="225"/>
      <c r="D206" s="226" t="s">
        <v>135</v>
      </c>
      <c r="E206" s="227" t="s">
        <v>19</v>
      </c>
      <c r="F206" s="228" t="s">
        <v>360</v>
      </c>
      <c r="G206" s="225"/>
      <c r="H206" s="229">
        <v>153.24000000000001</v>
      </c>
      <c r="I206" s="230"/>
      <c r="J206" s="225"/>
      <c r="K206" s="225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135</v>
      </c>
      <c r="AU206" s="235" t="s">
        <v>83</v>
      </c>
      <c r="AV206" s="13" t="s">
        <v>83</v>
      </c>
      <c r="AW206" s="13" t="s">
        <v>34</v>
      </c>
      <c r="AX206" s="13" t="s">
        <v>73</v>
      </c>
      <c r="AY206" s="235" t="s">
        <v>124</v>
      </c>
    </row>
    <row r="207" s="14" customFormat="1">
      <c r="A207" s="14"/>
      <c r="B207" s="236"/>
      <c r="C207" s="237"/>
      <c r="D207" s="226" t="s">
        <v>135</v>
      </c>
      <c r="E207" s="238" t="s">
        <v>19</v>
      </c>
      <c r="F207" s="239" t="s">
        <v>143</v>
      </c>
      <c r="G207" s="237"/>
      <c r="H207" s="240">
        <v>532.55999999999995</v>
      </c>
      <c r="I207" s="241"/>
      <c r="J207" s="237"/>
      <c r="K207" s="237"/>
      <c r="L207" s="242"/>
      <c r="M207" s="243"/>
      <c r="N207" s="244"/>
      <c r="O207" s="244"/>
      <c r="P207" s="244"/>
      <c r="Q207" s="244"/>
      <c r="R207" s="244"/>
      <c r="S207" s="244"/>
      <c r="T207" s="24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6" t="s">
        <v>135</v>
      </c>
      <c r="AU207" s="246" t="s">
        <v>83</v>
      </c>
      <c r="AV207" s="14" t="s">
        <v>131</v>
      </c>
      <c r="AW207" s="14" t="s">
        <v>34</v>
      </c>
      <c r="AX207" s="14" t="s">
        <v>81</v>
      </c>
      <c r="AY207" s="246" t="s">
        <v>124</v>
      </c>
    </row>
    <row r="208" s="2" customFormat="1" ht="24.15" customHeight="1">
      <c r="A208" s="40"/>
      <c r="B208" s="41"/>
      <c r="C208" s="206" t="s">
        <v>361</v>
      </c>
      <c r="D208" s="206" t="s">
        <v>126</v>
      </c>
      <c r="E208" s="207" t="s">
        <v>362</v>
      </c>
      <c r="F208" s="208" t="s">
        <v>363</v>
      </c>
      <c r="G208" s="209" t="s">
        <v>187</v>
      </c>
      <c r="H208" s="210">
        <v>4479</v>
      </c>
      <c r="I208" s="211"/>
      <c r="J208" s="212">
        <f>ROUND(I208*H208,2)</f>
        <v>0</v>
      </c>
      <c r="K208" s="208" t="s">
        <v>130</v>
      </c>
      <c r="L208" s="46"/>
      <c r="M208" s="213" t="s">
        <v>19</v>
      </c>
      <c r="N208" s="214" t="s">
        <v>44</v>
      </c>
      <c r="O208" s="86"/>
      <c r="P208" s="215">
        <f>O208*H208</f>
        <v>0</v>
      </c>
      <c r="Q208" s="215">
        <v>0</v>
      </c>
      <c r="R208" s="215">
        <f>Q208*H208</f>
        <v>0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131</v>
      </c>
      <c r="AT208" s="217" t="s">
        <v>126</v>
      </c>
      <c r="AU208" s="217" t="s">
        <v>83</v>
      </c>
      <c r="AY208" s="19" t="s">
        <v>124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81</v>
      </c>
      <c r="BK208" s="218">
        <f>ROUND(I208*H208,2)</f>
        <v>0</v>
      </c>
      <c r="BL208" s="19" t="s">
        <v>131</v>
      </c>
      <c r="BM208" s="217" t="s">
        <v>364</v>
      </c>
    </row>
    <row r="209" s="2" customFormat="1">
      <c r="A209" s="40"/>
      <c r="B209" s="41"/>
      <c r="C209" s="42"/>
      <c r="D209" s="219" t="s">
        <v>133</v>
      </c>
      <c r="E209" s="42"/>
      <c r="F209" s="220" t="s">
        <v>365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133</v>
      </c>
      <c r="AU209" s="19" t="s">
        <v>83</v>
      </c>
    </row>
    <row r="210" s="13" customFormat="1">
      <c r="A210" s="13"/>
      <c r="B210" s="224"/>
      <c r="C210" s="225"/>
      <c r="D210" s="226" t="s">
        <v>135</v>
      </c>
      <c r="E210" s="227" t="s">
        <v>19</v>
      </c>
      <c r="F210" s="228" t="s">
        <v>366</v>
      </c>
      <c r="G210" s="225"/>
      <c r="H210" s="229">
        <v>4172.5200000000004</v>
      </c>
      <c r="I210" s="230"/>
      <c r="J210" s="225"/>
      <c r="K210" s="225"/>
      <c r="L210" s="231"/>
      <c r="M210" s="232"/>
      <c r="N210" s="233"/>
      <c r="O210" s="233"/>
      <c r="P210" s="233"/>
      <c r="Q210" s="233"/>
      <c r="R210" s="233"/>
      <c r="S210" s="233"/>
      <c r="T210" s="23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5" t="s">
        <v>135</v>
      </c>
      <c r="AU210" s="235" t="s">
        <v>83</v>
      </c>
      <c r="AV210" s="13" t="s">
        <v>83</v>
      </c>
      <c r="AW210" s="13" t="s">
        <v>34</v>
      </c>
      <c r="AX210" s="13" t="s">
        <v>73</v>
      </c>
      <c r="AY210" s="235" t="s">
        <v>124</v>
      </c>
    </row>
    <row r="211" s="13" customFormat="1">
      <c r="A211" s="13"/>
      <c r="B211" s="224"/>
      <c r="C211" s="225"/>
      <c r="D211" s="226" t="s">
        <v>135</v>
      </c>
      <c r="E211" s="227" t="s">
        <v>19</v>
      </c>
      <c r="F211" s="228" t="s">
        <v>367</v>
      </c>
      <c r="G211" s="225"/>
      <c r="H211" s="229">
        <v>306.48000000000002</v>
      </c>
      <c r="I211" s="230"/>
      <c r="J211" s="225"/>
      <c r="K211" s="225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135</v>
      </c>
      <c r="AU211" s="235" t="s">
        <v>83</v>
      </c>
      <c r="AV211" s="13" t="s">
        <v>83</v>
      </c>
      <c r="AW211" s="13" t="s">
        <v>34</v>
      </c>
      <c r="AX211" s="13" t="s">
        <v>73</v>
      </c>
      <c r="AY211" s="235" t="s">
        <v>124</v>
      </c>
    </row>
    <row r="212" s="14" customFormat="1">
      <c r="A212" s="14"/>
      <c r="B212" s="236"/>
      <c r="C212" s="237"/>
      <c r="D212" s="226" t="s">
        <v>135</v>
      </c>
      <c r="E212" s="238" t="s">
        <v>19</v>
      </c>
      <c r="F212" s="239" t="s">
        <v>143</v>
      </c>
      <c r="G212" s="237"/>
      <c r="H212" s="240">
        <v>4479</v>
      </c>
      <c r="I212" s="241"/>
      <c r="J212" s="237"/>
      <c r="K212" s="237"/>
      <c r="L212" s="242"/>
      <c r="M212" s="243"/>
      <c r="N212" s="244"/>
      <c r="O212" s="244"/>
      <c r="P212" s="244"/>
      <c r="Q212" s="244"/>
      <c r="R212" s="244"/>
      <c r="S212" s="244"/>
      <c r="T212" s="24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6" t="s">
        <v>135</v>
      </c>
      <c r="AU212" s="246" t="s">
        <v>83</v>
      </c>
      <c r="AV212" s="14" t="s">
        <v>131</v>
      </c>
      <c r="AW212" s="14" t="s">
        <v>34</v>
      </c>
      <c r="AX212" s="14" t="s">
        <v>81</v>
      </c>
      <c r="AY212" s="246" t="s">
        <v>124</v>
      </c>
    </row>
    <row r="213" s="2" customFormat="1" ht="24.15" customHeight="1">
      <c r="A213" s="40"/>
      <c r="B213" s="41"/>
      <c r="C213" s="206" t="s">
        <v>368</v>
      </c>
      <c r="D213" s="206" t="s">
        <v>126</v>
      </c>
      <c r="E213" s="207" t="s">
        <v>369</v>
      </c>
      <c r="F213" s="208" t="s">
        <v>370</v>
      </c>
      <c r="G213" s="209" t="s">
        <v>187</v>
      </c>
      <c r="H213" s="210">
        <v>86.656999999999996</v>
      </c>
      <c r="I213" s="211"/>
      <c r="J213" s="212">
        <f>ROUND(I213*H213,2)</f>
        <v>0</v>
      </c>
      <c r="K213" s="208" t="s">
        <v>130</v>
      </c>
      <c r="L213" s="46"/>
      <c r="M213" s="213" t="s">
        <v>19</v>
      </c>
      <c r="N213" s="214" t="s">
        <v>44</v>
      </c>
      <c r="O213" s="86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131</v>
      </c>
      <c r="AT213" s="217" t="s">
        <v>126</v>
      </c>
      <c r="AU213" s="217" t="s">
        <v>83</v>
      </c>
      <c r="AY213" s="19" t="s">
        <v>124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81</v>
      </c>
      <c r="BK213" s="218">
        <f>ROUND(I213*H213,2)</f>
        <v>0</v>
      </c>
      <c r="BL213" s="19" t="s">
        <v>131</v>
      </c>
      <c r="BM213" s="217" t="s">
        <v>371</v>
      </c>
    </row>
    <row r="214" s="2" customFormat="1">
      <c r="A214" s="40"/>
      <c r="B214" s="41"/>
      <c r="C214" s="42"/>
      <c r="D214" s="219" t="s">
        <v>133</v>
      </c>
      <c r="E214" s="42"/>
      <c r="F214" s="220" t="s">
        <v>372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133</v>
      </c>
      <c r="AU214" s="19" t="s">
        <v>83</v>
      </c>
    </row>
    <row r="215" s="13" customFormat="1">
      <c r="A215" s="13"/>
      <c r="B215" s="224"/>
      <c r="C215" s="225"/>
      <c r="D215" s="226" t="s">
        <v>135</v>
      </c>
      <c r="E215" s="227" t="s">
        <v>19</v>
      </c>
      <c r="F215" s="228" t="s">
        <v>373</v>
      </c>
      <c r="G215" s="225"/>
      <c r="H215" s="229">
        <v>83.147000000000006</v>
      </c>
      <c r="I215" s="230"/>
      <c r="J215" s="225"/>
      <c r="K215" s="225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135</v>
      </c>
      <c r="AU215" s="235" t="s">
        <v>83</v>
      </c>
      <c r="AV215" s="13" t="s">
        <v>83</v>
      </c>
      <c r="AW215" s="13" t="s">
        <v>34</v>
      </c>
      <c r="AX215" s="13" t="s">
        <v>73</v>
      </c>
      <c r="AY215" s="235" t="s">
        <v>124</v>
      </c>
    </row>
    <row r="216" s="13" customFormat="1">
      <c r="A216" s="13"/>
      <c r="B216" s="224"/>
      <c r="C216" s="225"/>
      <c r="D216" s="226" t="s">
        <v>135</v>
      </c>
      <c r="E216" s="227" t="s">
        <v>19</v>
      </c>
      <c r="F216" s="228" t="s">
        <v>374</v>
      </c>
      <c r="G216" s="225"/>
      <c r="H216" s="229">
        <v>3.5099999999999998</v>
      </c>
      <c r="I216" s="230"/>
      <c r="J216" s="225"/>
      <c r="K216" s="225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135</v>
      </c>
      <c r="AU216" s="235" t="s">
        <v>83</v>
      </c>
      <c r="AV216" s="13" t="s">
        <v>83</v>
      </c>
      <c r="AW216" s="13" t="s">
        <v>34</v>
      </c>
      <c r="AX216" s="13" t="s">
        <v>73</v>
      </c>
      <c r="AY216" s="235" t="s">
        <v>124</v>
      </c>
    </row>
    <row r="217" s="14" customFormat="1">
      <c r="A217" s="14"/>
      <c r="B217" s="236"/>
      <c r="C217" s="237"/>
      <c r="D217" s="226" t="s">
        <v>135</v>
      </c>
      <c r="E217" s="238" t="s">
        <v>19</v>
      </c>
      <c r="F217" s="239" t="s">
        <v>143</v>
      </c>
      <c r="G217" s="237"/>
      <c r="H217" s="240">
        <v>86.656999999999996</v>
      </c>
      <c r="I217" s="241"/>
      <c r="J217" s="237"/>
      <c r="K217" s="237"/>
      <c r="L217" s="242"/>
      <c r="M217" s="243"/>
      <c r="N217" s="244"/>
      <c r="O217" s="244"/>
      <c r="P217" s="244"/>
      <c r="Q217" s="244"/>
      <c r="R217" s="244"/>
      <c r="S217" s="244"/>
      <c r="T217" s="24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6" t="s">
        <v>135</v>
      </c>
      <c r="AU217" s="246" t="s">
        <v>83</v>
      </c>
      <c r="AV217" s="14" t="s">
        <v>131</v>
      </c>
      <c r="AW217" s="14" t="s">
        <v>34</v>
      </c>
      <c r="AX217" s="14" t="s">
        <v>81</v>
      </c>
      <c r="AY217" s="246" t="s">
        <v>124</v>
      </c>
    </row>
    <row r="218" s="2" customFormat="1" ht="24.15" customHeight="1">
      <c r="A218" s="40"/>
      <c r="B218" s="41"/>
      <c r="C218" s="206" t="s">
        <v>375</v>
      </c>
      <c r="D218" s="206" t="s">
        <v>126</v>
      </c>
      <c r="E218" s="207" t="s">
        <v>376</v>
      </c>
      <c r="F218" s="208" t="s">
        <v>377</v>
      </c>
      <c r="G218" s="209" t="s">
        <v>187</v>
      </c>
      <c r="H218" s="210">
        <v>169.804</v>
      </c>
      <c r="I218" s="211"/>
      <c r="J218" s="212">
        <f>ROUND(I218*H218,2)</f>
        <v>0</v>
      </c>
      <c r="K218" s="208" t="s">
        <v>130</v>
      </c>
      <c r="L218" s="46"/>
      <c r="M218" s="213" t="s">
        <v>19</v>
      </c>
      <c r="N218" s="214" t="s">
        <v>44</v>
      </c>
      <c r="O218" s="86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131</v>
      </c>
      <c r="AT218" s="217" t="s">
        <v>126</v>
      </c>
      <c r="AU218" s="217" t="s">
        <v>83</v>
      </c>
      <c r="AY218" s="19" t="s">
        <v>124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81</v>
      </c>
      <c r="BK218" s="218">
        <f>ROUND(I218*H218,2)</f>
        <v>0</v>
      </c>
      <c r="BL218" s="19" t="s">
        <v>131</v>
      </c>
      <c r="BM218" s="217" t="s">
        <v>378</v>
      </c>
    </row>
    <row r="219" s="2" customFormat="1">
      <c r="A219" s="40"/>
      <c r="B219" s="41"/>
      <c r="C219" s="42"/>
      <c r="D219" s="219" t="s">
        <v>133</v>
      </c>
      <c r="E219" s="42"/>
      <c r="F219" s="220" t="s">
        <v>379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133</v>
      </c>
      <c r="AU219" s="19" t="s">
        <v>83</v>
      </c>
    </row>
    <row r="220" s="13" customFormat="1">
      <c r="A220" s="13"/>
      <c r="B220" s="224"/>
      <c r="C220" s="225"/>
      <c r="D220" s="226" t="s">
        <v>135</v>
      </c>
      <c r="E220" s="227" t="s">
        <v>19</v>
      </c>
      <c r="F220" s="228" t="s">
        <v>380</v>
      </c>
      <c r="G220" s="225"/>
      <c r="H220" s="229">
        <v>166.29400000000001</v>
      </c>
      <c r="I220" s="230"/>
      <c r="J220" s="225"/>
      <c r="K220" s="225"/>
      <c r="L220" s="231"/>
      <c r="M220" s="232"/>
      <c r="N220" s="233"/>
      <c r="O220" s="233"/>
      <c r="P220" s="233"/>
      <c r="Q220" s="233"/>
      <c r="R220" s="233"/>
      <c r="S220" s="233"/>
      <c r="T220" s="23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5" t="s">
        <v>135</v>
      </c>
      <c r="AU220" s="235" t="s">
        <v>83</v>
      </c>
      <c r="AV220" s="13" t="s">
        <v>83</v>
      </c>
      <c r="AW220" s="13" t="s">
        <v>34</v>
      </c>
      <c r="AX220" s="13" t="s">
        <v>73</v>
      </c>
      <c r="AY220" s="235" t="s">
        <v>124</v>
      </c>
    </row>
    <row r="221" s="13" customFormat="1">
      <c r="A221" s="13"/>
      <c r="B221" s="224"/>
      <c r="C221" s="225"/>
      <c r="D221" s="226" t="s">
        <v>135</v>
      </c>
      <c r="E221" s="227" t="s">
        <v>19</v>
      </c>
      <c r="F221" s="228" t="s">
        <v>381</v>
      </c>
      <c r="G221" s="225"/>
      <c r="H221" s="229">
        <v>3.5099999999999998</v>
      </c>
      <c r="I221" s="230"/>
      <c r="J221" s="225"/>
      <c r="K221" s="225"/>
      <c r="L221" s="231"/>
      <c r="M221" s="232"/>
      <c r="N221" s="233"/>
      <c r="O221" s="233"/>
      <c r="P221" s="233"/>
      <c r="Q221" s="233"/>
      <c r="R221" s="233"/>
      <c r="S221" s="233"/>
      <c r="T221" s="23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5" t="s">
        <v>135</v>
      </c>
      <c r="AU221" s="235" t="s">
        <v>83</v>
      </c>
      <c r="AV221" s="13" t="s">
        <v>83</v>
      </c>
      <c r="AW221" s="13" t="s">
        <v>34</v>
      </c>
      <c r="AX221" s="13" t="s">
        <v>73</v>
      </c>
      <c r="AY221" s="235" t="s">
        <v>124</v>
      </c>
    </row>
    <row r="222" s="14" customFormat="1">
      <c r="A222" s="14"/>
      <c r="B222" s="236"/>
      <c r="C222" s="237"/>
      <c r="D222" s="226" t="s">
        <v>135</v>
      </c>
      <c r="E222" s="238" t="s">
        <v>19</v>
      </c>
      <c r="F222" s="239" t="s">
        <v>143</v>
      </c>
      <c r="G222" s="237"/>
      <c r="H222" s="240">
        <v>169.804</v>
      </c>
      <c r="I222" s="241"/>
      <c r="J222" s="237"/>
      <c r="K222" s="237"/>
      <c r="L222" s="242"/>
      <c r="M222" s="243"/>
      <c r="N222" s="244"/>
      <c r="O222" s="244"/>
      <c r="P222" s="244"/>
      <c r="Q222" s="244"/>
      <c r="R222" s="244"/>
      <c r="S222" s="244"/>
      <c r="T222" s="24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6" t="s">
        <v>135</v>
      </c>
      <c r="AU222" s="246" t="s">
        <v>83</v>
      </c>
      <c r="AV222" s="14" t="s">
        <v>131</v>
      </c>
      <c r="AW222" s="14" t="s">
        <v>34</v>
      </c>
      <c r="AX222" s="14" t="s">
        <v>81</v>
      </c>
      <c r="AY222" s="246" t="s">
        <v>124</v>
      </c>
    </row>
    <row r="223" s="2" customFormat="1" ht="24.15" customHeight="1">
      <c r="A223" s="40"/>
      <c r="B223" s="41"/>
      <c r="C223" s="206" t="s">
        <v>382</v>
      </c>
      <c r="D223" s="206" t="s">
        <v>126</v>
      </c>
      <c r="E223" s="207" t="s">
        <v>383</v>
      </c>
      <c r="F223" s="208" t="s">
        <v>384</v>
      </c>
      <c r="G223" s="209" t="s">
        <v>187</v>
      </c>
      <c r="H223" s="210">
        <v>83.147000000000006</v>
      </c>
      <c r="I223" s="211"/>
      <c r="J223" s="212">
        <f>ROUND(I223*H223,2)</f>
        <v>0</v>
      </c>
      <c r="K223" s="208" t="s">
        <v>130</v>
      </c>
      <c r="L223" s="46"/>
      <c r="M223" s="213" t="s">
        <v>19</v>
      </c>
      <c r="N223" s="214" t="s">
        <v>44</v>
      </c>
      <c r="O223" s="86"/>
      <c r="P223" s="215">
        <f>O223*H223</f>
        <v>0</v>
      </c>
      <c r="Q223" s="215">
        <v>0</v>
      </c>
      <c r="R223" s="215">
        <f>Q223*H223</f>
        <v>0</v>
      </c>
      <c r="S223" s="215">
        <v>0</v>
      </c>
      <c r="T223" s="216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131</v>
      </c>
      <c r="AT223" s="217" t="s">
        <v>126</v>
      </c>
      <c r="AU223" s="217" t="s">
        <v>83</v>
      </c>
      <c r="AY223" s="19" t="s">
        <v>124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9" t="s">
        <v>81</v>
      </c>
      <c r="BK223" s="218">
        <f>ROUND(I223*H223,2)</f>
        <v>0</v>
      </c>
      <c r="BL223" s="19" t="s">
        <v>131</v>
      </c>
      <c r="BM223" s="217" t="s">
        <v>385</v>
      </c>
    </row>
    <row r="224" s="2" customFormat="1">
      <c r="A224" s="40"/>
      <c r="B224" s="41"/>
      <c r="C224" s="42"/>
      <c r="D224" s="219" t="s">
        <v>133</v>
      </c>
      <c r="E224" s="42"/>
      <c r="F224" s="220" t="s">
        <v>386</v>
      </c>
      <c r="G224" s="42"/>
      <c r="H224" s="42"/>
      <c r="I224" s="221"/>
      <c r="J224" s="42"/>
      <c r="K224" s="42"/>
      <c r="L224" s="46"/>
      <c r="M224" s="222"/>
      <c r="N224" s="22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133</v>
      </c>
      <c r="AU224" s="19" t="s">
        <v>83</v>
      </c>
    </row>
    <row r="225" s="2" customFormat="1" ht="24.15" customHeight="1">
      <c r="A225" s="40"/>
      <c r="B225" s="41"/>
      <c r="C225" s="206" t="s">
        <v>387</v>
      </c>
      <c r="D225" s="206" t="s">
        <v>126</v>
      </c>
      <c r="E225" s="207" t="s">
        <v>388</v>
      </c>
      <c r="F225" s="208" t="s">
        <v>389</v>
      </c>
      <c r="G225" s="209" t="s">
        <v>187</v>
      </c>
      <c r="H225" s="210">
        <v>379.31999999999999</v>
      </c>
      <c r="I225" s="211"/>
      <c r="J225" s="212">
        <f>ROUND(I225*H225,2)</f>
        <v>0</v>
      </c>
      <c r="K225" s="208" t="s">
        <v>130</v>
      </c>
      <c r="L225" s="46"/>
      <c r="M225" s="213" t="s">
        <v>19</v>
      </c>
      <c r="N225" s="214" t="s">
        <v>44</v>
      </c>
      <c r="O225" s="86"/>
      <c r="P225" s="215">
        <f>O225*H225</f>
        <v>0</v>
      </c>
      <c r="Q225" s="215">
        <v>0</v>
      </c>
      <c r="R225" s="215">
        <f>Q225*H225</f>
        <v>0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131</v>
      </c>
      <c r="AT225" s="217" t="s">
        <v>126</v>
      </c>
      <c r="AU225" s="217" t="s">
        <v>83</v>
      </c>
      <c r="AY225" s="19" t="s">
        <v>124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9" t="s">
        <v>81</v>
      </c>
      <c r="BK225" s="218">
        <f>ROUND(I225*H225,2)</f>
        <v>0</v>
      </c>
      <c r="BL225" s="19" t="s">
        <v>131</v>
      </c>
      <c r="BM225" s="217" t="s">
        <v>390</v>
      </c>
    </row>
    <row r="226" s="2" customFormat="1">
      <c r="A226" s="40"/>
      <c r="B226" s="41"/>
      <c r="C226" s="42"/>
      <c r="D226" s="219" t="s">
        <v>133</v>
      </c>
      <c r="E226" s="42"/>
      <c r="F226" s="220" t="s">
        <v>391</v>
      </c>
      <c r="G226" s="42"/>
      <c r="H226" s="42"/>
      <c r="I226" s="221"/>
      <c r="J226" s="42"/>
      <c r="K226" s="42"/>
      <c r="L226" s="46"/>
      <c r="M226" s="222"/>
      <c r="N226" s="22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133</v>
      </c>
      <c r="AU226" s="19" t="s">
        <v>83</v>
      </c>
    </row>
    <row r="227" s="13" customFormat="1">
      <c r="A227" s="13"/>
      <c r="B227" s="224"/>
      <c r="C227" s="225"/>
      <c r="D227" s="226" t="s">
        <v>135</v>
      </c>
      <c r="E227" s="227" t="s">
        <v>19</v>
      </c>
      <c r="F227" s="228" t="s">
        <v>392</v>
      </c>
      <c r="G227" s="225"/>
      <c r="H227" s="229">
        <v>379.31999999999999</v>
      </c>
      <c r="I227" s="230"/>
      <c r="J227" s="225"/>
      <c r="K227" s="225"/>
      <c r="L227" s="231"/>
      <c r="M227" s="232"/>
      <c r="N227" s="233"/>
      <c r="O227" s="233"/>
      <c r="P227" s="233"/>
      <c r="Q227" s="233"/>
      <c r="R227" s="233"/>
      <c r="S227" s="233"/>
      <c r="T227" s="23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5" t="s">
        <v>135</v>
      </c>
      <c r="AU227" s="235" t="s">
        <v>83</v>
      </c>
      <c r="AV227" s="13" t="s">
        <v>83</v>
      </c>
      <c r="AW227" s="13" t="s">
        <v>34</v>
      </c>
      <c r="AX227" s="13" t="s">
        <v>81</v>
      </c>
      <c r="AY227" s="235" t="s">
        <v>124</v>
      </c>
    </row>
    <row r="228" s="12" customFormat="1" ht="22.8" customHeight="1">
      <c r="A228" s="12"/>
      <c r="B228" s="190"/>
      <c r="C228" s="191"/>
      <c r="D228" s="192" t="s">
        <v>72</v>
      </c>
      <c r="E228" s="204" t="s">
        <v>393</v>
      </c>
      <c r="F228" s="204" t="s">
        <v>394</v>
      </c>
      <c r="G228" s="191"/>
      <c r="H228" s="191"/>
      <c r="I228" s="194"/>
      <c r="J228" s="205">
        <f>BK228</f>
        <v>0</v>
      </c>
      <c r="K228" s="191"/>
      <c r="L228" s="196"/>
      <c r="M228" s="197"/>
      <c r="N228" s="198"/>
      <c r="O228" s="198"/>
      <c r="P228" s="199">
        <f>SUM(P229:P230)</f>
        <v>0</v>
      </c>
      <c r="Q228" s="198"/>
      <c r="R228" s="199">
        <f>SUM(R229:R230)</f>
        <v>0</v>
      </c>
      <c r="S228" s="198"/>
      <c r="T228" s="200">
        <f>SUM(T229:T230)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1" t="s">
        <v>81</v>
      </c>
      <c r="AT228" s="202" t="s">
        <v>72</v>
      </c>
      <c r="AU228" s="202" t="s">
        <v>81</v>
      </c>
      <c r="AY228" s="201" t="s">
        <v>124</v>
      </c>
      <c r="BK228" s="203">
        <f>SUM(BK229:BK230)</f>
        <v>0</v>
      </c>
    </row>
    <row r="229" s="2" customFormat="1" ht="24.15" customHeight="1">
      <c r="A229" s="40"/>
      <c r="B229" s="41"/>
      <c r="C229" s="206" t="s">
        <v>395</v>
      </c>
      <c r="D229" s="206" t="s">
        <v>126</v>
      </c>
      <c r="E229" s="207" t="s">
        <v>396</v>
      </c>
      <c r="F229" s="208" t="s">
        <v>397</v>
      </c>
      <c r="G229" s="209" t="s">
        <v>187</v>
      </c>
      <c r="H229" s="210">
        <v>911.66200000000003</v>
      </c>
      <c r="I229" s="211"/>
      <c r="J229" s="212">
        <f>ROUND(I229*H229,2)</f>
        <v>0</v>
      </c>
      <c r="K229" s="208" t="s">
        <v>130</v>
      </c>
      <c r="L229" s="46"/>
      <c r="M229" s="213" t="s">
        <v>19</v>
      </c>
      <c r="N229" s="214" t="s">
        <v>44</v>
      </c>
      <c r="O229" s="86"/>
      <c r="P229" s="215">
        <f>O229*H229</f>
        <v>0</v>
      </c>
      <c r="Q229" s="215">
        <v>0</v>
      </c>
      <c r="R229" s="215">
        <f>Q229*H229</f>
        <v>0</v>
      </c>
      <c r="S229" s="215">
        <v>0</v>
      </c>
      <c r="T229" s="21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7" t="s">
        <v>131</v>
      </c>
      <c r="AT229" s="217" t="s">
        <v>126</v>
      </c>
      <c r="AU229" s="217" t="s">
        <v>83</v>
      </c>
      <c r="AY229" s="19" t="s">
        <v>124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9" t="s">
        <v>81</v>
      </c>
      <c r="BK229" s="218">
        <f>ROUND(I229*H229,2)</f>
        <v>0</v>
      </c>
      <c r="BL229" s="19" t="s">
        <v>131</v>
      </c>
      <c r="BM229" s="217" t="s">
        <v>398</v>
      </c>
    </row>
    <row r="230" s="2" customFormat="1">
      <c r="A230" s="40"/>
      <c r="B230" s="41"/>
      <c r="C230" s="42"/>
      <c r="D230" s="219" t="s">
        <v>133</v>
      </c>
      <c r="E230" s="42"/>
      <c r="F230" s="220" t="s">
        <v>399</v>
      </c>
      <c r="G230" s="42"/>
      <c r="H230" s="42"/>
      <c r="I230" s="221"/>
      <c r="J230" s="42"/>
      <c r="K230" s="42"/>
      <c r="L230" s="46"/>
      <c r="M230" s="267"/>
      <c r="N230" s="268"/>
      <c r="O230" s="269"/>
      <c r="P230" s="269"/>
      <c r="Q230" s="269"/>
      <c r="R230" s="269"/>
      <c r="S230" s="269"/>
      <c r="T230" s="270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133</v>
      </c>
      <c r="AU230" s="19" t="s">
        <v>83</v>
      </c>
    </row>
    <row r="231" s="2" customFormat="1" ht="6.96" customHeight="1">
      <c r="A231" s="40"/>
      <c r="B231" s="61"/>
      <c r="C231" s="62"/>
      <c r="D231" s="62"/>
      <c r="E231" s="62"/>
      <c r="F231" s="62"/>
      <c r="G231" s="62"/>
      <c r="H231" s="62"/>
      <c r="I231" s="62"/>
      <c r="J231" s="62"/>
      <c r="K231" s="62"/>
      <c r="L231" s="46"/>
      <c r="M231" s="40"/>
      <c r="O231" s="40"/>
      <c r="P231" s="40"/>
      <c r="Q231" s="40"/>
      <c r="R231" s="40"/>
      <c r="S231" s="40"/>
      <c r="T231" s="40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</row>
  </sheetData>
  <sheetProtection sheet="1" autoFilter="0" formatColumns="0" formatRows="0" objects="1" scenarios="1" spinCount="100000" saltValue="kosHPIFhzGQijO7luVNXp9WpDISP8+/rmokbfbtVl0l1TOMS/iXYUmVsOUodYO2lQ1IsUWGuUMgewDVpidcb9A==" hashValue="X3rsa+ZA7Tp4/kJkpH8pnMYkgMAnQr3HfAVuqtylShz8NojzkiUjokbZBdChhD7rpfCmr9I+1uMklH7XcfRk/Q==" algorithmName="SHA-512" password="CC35"/>
  <autoFilter ref="C85:K230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4_01/113106123"/>
    <hyperlink ref="F93" r:id="rId2" display="https://podminky.urs.cz/item/CS_URS_2024_01/113106132"/>
    <hyperlink ref="F98" r:id="rId3" display="https://podminky.urs.cz/item/CS_URS_2024_01/113107224"/>
    <hyperlink ref="F101" r:id="rId4" display="https://podminky.urs.cz/item/CS_URS_2024_01/113107330"/>
    <hyperlink ref="F106" r:id="rId5" display="https://podminky.urs.cz/item/CS_URS_2024_01/113107341"/>
    <hyperlink ref="F109" r:id="rId6" display="https://podminky.urs.cz/item/CS_URS_2024_01/113154254"/>
    <hyperlink ref="F112" r:id="rId7" display="https://podminky.urs.cz/item/CS_URS_2024_01/113202111"/>
    <hyperlink ref="F117" r:id="rId8" display="https://podminky.urs.cz/item/CS_URS_2024_01/175151201"/>
    <hyperlink ref="F122" r:id="rId9" display="https://podminky.urs.cz/item/CS_URS_2024_01/181111111"/>
    <hyperlink ref="F124" r:id="rId10" display="https://podminky.urs.cz/item/CS_URS_2024_01/181152302"/>
    <hyperlink ref="F127" r:id="rId11" display="https://podminky.urs.cz/item/CS_URS_2024_01/181411131"/>
    <hyperlink ref="F132" r:id="rId12" display="https://podminky.urs.cz/item/CS_URS_2024_01/564851111"/>
    <hyperlink ref="F137" r:id="rId13" display="https://podminky.urs.cz/item/CS_URS_2024_01/564861111"/>
    <hyperlink ref="F140" r:id="rId14" display="https://podminky.urs.cz/item/CS_URS_2024_01/573111115"/>
    <hyperlink ref="F142" r:id="rId15" display="https://podminky.urs.cz/item/CS_URS_2024_01/565135111"/>
    <hyperlink ref="F144" r:id="rId16" display="https://podminky.urs.cz/item/CS_URS_2024_01/573231111"/>
    <hyperlink ref="F146" r:id="rId17" display="https://podminky.urs.cz/item/CS_URS_2024_01/577144111"/>
    <hyperlink ref="F148" r:id="rId18" display="https://podminky.urs.cz/item/CS_URS_2024_01/566501111"/>
    <hyperlink ref="F151" r:id="rId19" display="https://podminky.urs.cz/item/CS_URS_2024_01/596211120"/>
    <hyperlink ref="F158" r:id="rId20" display="https://podminky.urs.cz/item/CS_URS_2024_01/596211220"/>
    <hyperlink ref="F166" r:id="rId21" display="https://podminky.urs.cz/item/CS_URS_2024_01/596991111"/>
    <hyperlink ref="F170" r:id="rId22" display="https://podminky.urs.cz/item/CS_URS_2024_01/899131121"/>
    <hyperlink ref="F173" r:id="rId23" display="https://podminky.urs.cz/item/CS_URS_2024_01/899133211"/>
    <hyperlink ref="F177" r:id="rId24" display="https://podminky.urs.cz/item/CS_URS_2024_01/916131213"/>
    <hyperlink ref="F182" r:id="rId25" display="https://podminky.urs.cz/item/CS_URS_2024_01/916231213"/>
    <hyperlink ref="F187" r:id="rId26" display="https://podminky.urs.cz/item/CS_URS_2024_01/916991121"/>
    <hyperlink ref="F191" r:id="rId27" display="https://podminky.urs.cz/item/CS_URS_2024_01/919726123"/>
    <hyperlink ref="F195" r:id="rId28" display="https://podminky.urs.cz/item/CS_URS_2024_01/919732211"/>
    <hyperlink ref="F198" r:id="rId29" display="https://podminky.urs.cz/item/CS_URS_2024_01/919735112"/>
    <hyperlink ref="F201" r:id="rId30" display="https://podminky.urs.cz/item/CS_URS_2024_01/979054451"/>
    <hyperlink ref="F204" r:id="rId31" display="https://podminky.urs.cz/item/CS_URS_2024_01/997221551"/>
    <hyperlink ref="F209" r:id="rId32" display="https://podminky.urs.cz/item/CS_URS_2024_01/997221559"/>
    <hyperlink ref="F214" r:id="rId33" display="https://podminky.urs.cz/item/CS_URS_2024_01/997221571"/>
    <hyperlink ref="F219" r:id="rId34" display="https://podminky.urs.cz/item/CS_URS_2024_01/997221579"/>
    <hyperlink ref="F224" r:id="rId35" display="https://podminky.urs.cz/item/CS_URS_2024_01/997221861"/>
    <hyperlink ref="F226" r:id="rId36" display="https://podminky.urs.cz/item/CS_URS_2024_01/997221873"/>
    <hyperlink ref="F230" r:id="rId37" display="https://podminky.urs.cz/item/CS_URS_2024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94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OPRAVY KOMUNIKACÍ ZR - UL. ŠVERMOVA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95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400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5. 2. 2024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19</v>
      </c>
      <c r="F21" s="40"/>
      <c r="G21" s="40"/>
      <c r="H21" s="40"/>
      <c r="I21" s="134" t="s">
        <v>28</v>
      </c>
      <c r="J21" s="138" t="s">
        <v>33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97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ROUND((SUM(BE86:BE239)),  2)</f>
        <v>0</v>
      </c>
      <c r="G33" s="40"/>
      <c r="H33" s="40"/>
      <c r="I33" s="150">
        <v>0.20999999999999999</v>
      </c>
      <c r="J33" s="149">
        <f>ROUND(((SUM(BE86:BE239))*I33),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ROUND((SUM(BF86:BF239)),  2)</f>
        <v>0</v>
      </c>
      <c r="G34" s="40"/>
      <c r="H34" s="40"/>
      <c r="I34" s="150">
        <v>0.12</v>
      </c>
      <c r="J34" s="149">
        <f>ROUND(((SUM(BF86:BF239))*I34),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ROUND((SUM(BG86:BG239)),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ROUND((SUM(BH86:BH239)),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ROUND((SUM(BI86:BI239)),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98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OPRAVY KOMUNIKACÍ ZR - UL. ŠVERMOVA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95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02 - OPRAVA KOMUNIKACE UL. ŠVERMOVA - ÚSEK KE 4. ZŠ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5. 2. 2024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Žďár nad Sázavou</v>
      </c>
      <c r="G54" s="42"/>
      <c r="H54" s="42"/>
      <c r="I54" s="34" t="s">
        <v>31</v>
      </c>
      <c r="J54" s="38" t="str">
        <f>E21</f>
        <v/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Zbytovská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99</v>
      </c>
      <c r="D57" s="164"/>
      <c r="E57" s="164"/>
      <c r="F57" s="164"/>
      <c r="G57" s="164"/>
      <c r="H57" s="164"/>
      <c r="I57" s="164"/>
      <c r="J57" s="165" t="s">
        <v>100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101</v>
      </c>
    </row>
    <row r="60" s="9" customFormat="1" ht="24.96" customHeight="1">
      <c r="A60" s="9"/>
      <c r="B60" s="167"/>
      <c r="C60" s="168"/>
      <c r="D60" s="169" t="s">
        <v>102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103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104</v>
      </c>
      <c r="E62" s="176"/>
      <c r="F62" s="176"/>
      <c r="G62" s="176"/>
      <c r="H62" s="176"/>
      <c r="I62" s="176"/>
      <c r="J62" s="177">
        <f>J126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105</v>
      </c>
      <c r="E63" s="176"/>
      <c r="F63" s="176"/>
      <c r="G63" s="176"/>
      <c r="H63" s="176"/>
      <c r="I63" s="176"/>
      <c r="J63" s="177">
        <f>J150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106</v>
      </c>
      <c r="E64" s="176"/>
      <c r="F64" s="176"/>
      <c r="G64" s="176"/>
      <c r="H64" s="176"/>
      <c r="I64" s="176"/>
      <c r="J64" s="177">
        <f>J164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107</v>
      </c>
      <c r="E65" s="176"/>
      <c r="F65" s="176"/>
      <c r="G65" s="176"/>
      <c r="H65" s="176"/>
      <c r="I65" s="176"/>
      <c r="J65" s="177">
        <f>J209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108</v>
      </c>
      <c r="E66" s="176"/>
      <c r="F66" s="176"/>
      <c r="G66" s="176"/>
      <c r="H66" s="176"/>
      <c r="I66" s="176"/>
      <c r="J66" s="177">
        <f>J237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109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OPRAVY KOMUNIKACÍ ZR - UL. ŠVERMOVA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95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SO 02 - OPRAVA KOMUNIKACE UL. ŠVERMOVA - ÚSEK KE 4. ZŠ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 xml:space="preserve"> </v>
      </c>
      <c r="G80" s="42"/>
      <c r="H80" s="42"/>
      <c r="I80" s="34" t="s">
        <v>23</v>
      </c>
      <c r="J80" s="74" t="str">
        <f>IF(J12="","",J12)</f>
        <v>5. 2. 2024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E15</f>
        <v>Město Žďár nad Sázavou</v>
      </c>
      <c r="G82" s="42"/>
      <c r="H82" s="42"/>
      <c r="I82" s="34" t="s">
        <v>31</v>
      </c>
      <c r="J82" s="38" t="str">
        <f>E21</f>
        <v/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29</v>
      </c>
      <c r="D83" s="42"/>
      <c r="E83" s="42"/>
      <c r="F83" s="29" t="str">
        <f>IF(E18="","",E18)</f>
        <v>Vyplň údaj</v>
      </c>
      <c r="G83" s="42"/>
      <c r="H83" s="42"/>
      <c r="I83" s="34" t="s">
        <v>35</v>
      </c>
      <c r="J83" s="38" t="str">
        <f>E24</f>
        <v>Zbytovská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110</v>
      </c>
      <c r="D85" s="182" t="s">
        <v>58</v>
      </c>
      <c r="E85" s="182" t="s">
        <v>54</v>
      </c>
      <c r="F85" s="182" t="s">
        <v>55</v>
      </c>
      <c r="G85" s="182" t="s">
        <v>111</v>
      </c>
      <c r="H85" s="182" t="s">
        <v>112</v>
      </c>
      <c r="I85" s="182" t="s">
        <v>113</v>
      </c>
      <c r="J85" s="182" t="s">
        <v>100</v>
      </c>
      <c r="K85" s="183" t="s">
        <v>114</v>
      </c>
      <c r="L85" s="184"/>
      <c r="M85" s="94" t="s">
        <v>19</v>
      </c>
      <c r="N85" s="95" t="s">
        <v>43</v>
      </c>
      <c r="O85" s="95" t="s">
        <v>115</v>
      </c>
      <c r="P85" s="95" t="s">
        <v>116</v>
      </c>
      <c r="Q85" s="95" t="s">
        <v>117</v>
      </c>
      <c r="R85" s="95" t="s">
        <v>118</v>
      </c>
      <c r="S85" s="95" t="s">
        <v>119</v>
      </c>
      <c r="T85" s="96" t="s">
        <v>120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121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</f>
        <v>0</v>
      </c>
      <c r="Q86" s="98"/>
      <c r="R86" s="187">
        <f>R87</f>
        <v>1064.7132646599998</v>
      </c>
      <c r="S86" s="98"/>
      <c r="T86" s="188">
        <f>T87</f>
        <v>757.19207999999992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72</v>
      </c>
      <c r="AU86" s="19" t="s">
        <v>101</v>
      </c>
      <c r="BK86" s="189">
        <f>BK87</f>
        <v>0</v>
      </c>
    </row>
    <row r="87" s="12" customFormat="1" ht="25.92" customHeight="1">
      <c r="A87" s="12"/>
      <c r="B87" s="190"/>
      <c r="C87" s="191"/>
      <c r="D87" s="192" t="s">
        <v>72</v>
      </c>
      <c r="E87" s="193" t="s">
        <v>122</v>
      </c>
      <c r="F87" s="193" t="s">
        <v>123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P88+P126+P150+P164+P209+P237</f>
        <v>0</v>
      </c>
      <c r="Q87" s="198"/>
      <c r="R87" s="199">
        <f>R88+R126+R150+R164+R209+R237</f>
        <v>1064.7132646599998</v>
      </c>
      <c r="S87" s="198"/>
      <c r="T87" s="200">
        <f>T88+T126+T150+T164+T209+T237</f>
        <v>757.19207999999992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81</v>
      </c>
      <c r="AT87" s="202" t="s">
        <v>72</v>
      </c>
      <c r="AU87" s="202" t="s">
        <v>73</v>
      </c>
      <c r="AY87" s="201" t="s">
        <v>124</v>
      </c>
      <c r="BK87" s="203">
        <f>BK88+BK126+BK150+BK164+BK209+BK237</f>
        <v>0</v>
      </c>
    </row>
    <row r="88" s="12" customFormat="1" ht="22.8" customHeight="1">
      <c r="A88" s="12"/>
      <c r="B88" s="190"/>
      <c r="C88" s="191"/>
      <c r="D88" s="192" t="s">
        <v>72</v>
      </c>
      <c r="E88" s="204" t="s">
        <v>81</v>
      </c>
      <c r="F88" s="204" t="s">
        <v>125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SUM(P89:P125)</f>
        <v>0</v>
      </c>
      <c r="Q88" s="198"/>
      <c r="R88" s="199">
        <f>SUM(R89:R125)</f>
        <v>36.107340000000001</v>
      </c>
      <c r="S88" s="198"/>
      <c r="T88" s="200">
        <f>SUM(T89:T125)</f>
        <v>755.57799999999997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81</v>
      </c>
      <c r="AT88" s="202" t="s">
        <v>72</v>
      </c>
      <c r="AU88" s="202" t="s">
        <v>81</v>
      </c>
      <c r="AY88" s="201" t="s">
        <v>124</v>
      </c>
      <c r="BK88" s="203">
        <f>SUM(BK89:BK125)</f>
        <v>0</v>
      </c>
    </row>
    <row r="89" s="2" customFormat="1" ht="37.8" customHeight="1">
      <c r="A89" s="40"/>
      <c r="B89" s="41"/>
      <c r="C89" s="206" t="s">
        <v>81</v>
      </c>
      <c r="D89" s="206" t="s">
        <v>126</v>
      </c>
      <c r="E89" s="207" t="s">
        <v>127</v>
      </c>
      <c r="F89" s="208" t="s">
        <v>128</v>
      </c>
      <c r="G89" s="209" t="s">
        <v>129</v>
      </c>
      <c r="H89" s="210">
        <v>22</v>
      </c>
      <c r="I89" s="211"/>
      <c r="J89" s="212">
        <f>ROUND(I89*H89,2)</f>
        <v>0</v>
      </c>
      <c r="K89" s="208" t="s">
        <v>130</v>
      </c>
      <c r="L89" s="46"/>
      <c r="M89" s="213" t="s">
        <v>19</v>
      </c>
      <c r="N89" s="214" t="s">
        <v>44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0.26000000000000001</v>
      </c>
      <c r="T89" s="216">
        <f>S89*H89</f>
        <v>5.7200000000000006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131</v>
      </c>
      <c r="AT89" s="217" t="s">
        <v>126</v>
      </c>
      <c r="AU89" s="217" t="s">
        <v>83</v>
      </c>
      <c r="AY89" s="19" t="s">
        <v>124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81</v>
      </c>
      <c r="BK89" s="218">
        <f>ROUND(I89*H89,2)</f>
        <v>0</v>
      </c>
      <c r="BL89" s="19" t="s">
        <v>131</v>
      </c>
      <c r="BM89" s="217" t="s">
        <v>401</v>
      </c>
    </row>
    <row r="90" s="2" customFormat="1">
      <c r="A90" s="40"/>
      <c r="B90" s="41"/>
      <c r="C90" s="42"/>
      <c r="D90" s="219" t="s">
        <v>133</v>
      </c>
      <c r="E90" s="42"/>
      <c r="F90" s="220" t="s">
        <v>134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133</v>
      </c>
      <c r="AU90" s="19" t="s">
        <v>83</v>
      </c>
    </row>
    <row r="91" s="13" customFormat="1">
      <c r="A91" s="13"/>
      <c r="B91" s="224"/>
      <c r="C91" s="225"/>
      <c r="D91" s="226" t="s">
        <v>135</v>
      </c>
      <c r="E91" s="227" t="s">
        <v>19</v>
      </c>
      <c r="F91" s="228" t="s">
        <v>402</v>
      </c>
      <c r="G91" s="225"/>
      <c r="H91" s="229">
        <v>21</v>
      </c>
      <c r="I91" s="230"/>
      <c r="J91" s="225"/>
      <c r="K91" s="225"/>
      <c r="L91" s="231"/>
      <c r="M91" s="232"/>
      <c r="N91" s="233"/>
      <c r="O91" s="233"/>
      <c r="P91" s="233"/>
      <c r="Q91" s="233"/>
      <c r="R91" s="233"/>
      <c r="S91" s="233"/>
      <c r="T91" s="23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5" t="s">
        <v>135</v>
      </c>
      <c r="AU91" s="235" t="s">
        <v>83</v>
      </c>
      <c r="AV91" s="13" t="s">
        <v>83</v>
      </c>
      <c r="AW91" s="13" t="s">
        <v>34</v>
      </c>
      <c r="AX91" s="13" t="s">
        <v>73</v>
      </c>
      <c r="AY91" s="235" t="s">
        <v>124</v>
      </c>
    </row>
    <row r="92" s="13" customFormat="1">
      <c r="A92" s="13"/>
      <c r="B92" s="224"/>
      <c r="C92" s="225"/>
      <c r="D92" s="226" t="s">
        <v>135</v>
      </c>
      <c r="E92" s="227" t="s">
        <v>19</v>
      </c>
      <c r="F92" s="228" t="s">
        <v>403</v>
      </c>
      <c r="G92" s="225"/>
      <c r="H92" s="229">
        <v>1</v>
      </c>
      <c r="I92" s="230"/>
      <c r="J92" s="225"/>
      <c r="K92" s="225"/>
      <c r="L92" s="231"/>
      <c r="M92" s="232"/>
      <c r="N92" s="233"/>
      <c r="O92" s="233"/>
      <c r="P92" s="233"/>
      <c r="Q92" s="233"/>
      <c r="R92" s="233"/>
      <c r="S92" s="233"/>
      <c r="T92" s="23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5" t="s">
        <v>135</v>
      </c>
      <c r="AU92" s="235" t="s">
        <v>83</v>
      </c>
      <c r="AV92" s="13" t="s">
        <v>83</v>
      </c>
      <c r="AW92" s="13" t="s">
        <v>34</v>
      </c>
      <c r="AX92" s="13" t="s">
        <v>73</v>
      </c>
      <c r="AY92" s="235" t="s">
        <v>124</v>
      </c>
    </row>
    <row r="93" s="14" customFormat="1">
      <c r="A93" s="14"/>
      <c r="B93" s="236"/>
      <c r="C93" s="237"/>
      <c r="D93" s="226" t="s">
        <v>135</v>
      </c>
      <c r="E93" s="238" t="s">
        <v>19</v>
      </c>
      <c r="F93" s="239" t="s">
        <v>143</v>
      </c>
      <c r="G93" s="237"/>
      <c r="H93" s="240">
        <v>22</v>
      </c>
      <c r="I93" s="241"/>
      <c r="J93" s="237"/>
      <c r="K93" s="237"/>
      <c r="L93" s="242"/>
      <c r="M93" s="243"/>
      <c r="N93" s="244"/>
      <c r="O93" s="244"/>
      <c r="P93" s="244"/>
      <c r="Q93" s="244"/>
      <c r="R93" s="244"/>
      <c r="S93" s="244"/>
      <c r="T93" s="245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6" t="s">
        <v>135</v>
      </c>
      <c r="AU93" s="246" t="s">
        <v>83</v>
      </c>
      <c r="AV93" s="14" t="s">
        <v>131</v>
      </c>
      <c r="AW93" s="14" t="s">
        <v>34</v>
      </c>
      <c r="AX93" s="14" t="s">
        <v>81</v>
      </c>
      <c r="AY93" s="246" t="s">
        <v>124</v>
      </c>
    </row>
    <row r="94" s="2" customFormat="1" ht="37.8" customHeight="1">
      <c r="A94" s="40"/>
      <c r="B94" s="41"/>
      <c r="C94" s="206" t="s">
        <v>83</v>
      </c>
      <c r="D94" s="206" t="s">
        <v>126</v>
      </c>
      <c r="E94" s="207" t="s">
        <v>404</v>
      </c>
      <c r="F94" s="208" t="s">
        <v>405</v>
      </c>
      <c r="G94" s="209" t="s">
        <v>129</v>
      </c>
      <c r="H94" s="210">
        <v>3.2000000000000002</v>
      </c>
      <c r="I94" s="211"/>
      <c r="J94" s="212">
        <f>ROUND(I94*H94,2)</f>
        <v>0</v>
      </c>
      <c r="K94" s="208" t="s">
        <v>130</v>
      </c>
      <c r="L94" s="46"/>
      <c r="M94" s="213" t="s">
        <v>19</v>
      </c>
      <c r="N94" s="214" t="s">
        <v>44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0.22500000000000001</v>
      </c>
      <c r="T94" s="216">
        <f>S94*H94</f>
        <v>0.72000000000000008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131</v>
      </c>
      <c r="AT94" s="217" t="s">
        <v>126</v>
      </c>
      <c r="AU94" s="217" t="s">
        <v>83</v>
      </c>
      <c r="AY94" s="19" t="s">
        <v>124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81</v>
      </c>
      <c r="BK94" s="218">
        <f>ROUND(I94*H94,2)</f>
        <v>0</v>
      </c>
      <c r="BL94" s="19" t="s">
        <v>131</v>
      </c>
      <c r="BM94" s="217" t="s">
        <v>406</v>
      </c>
    </row>
    <row r="95" s="2" customFormat="1">
      <c r="A95" s="40"/>
      <c r="B95" s="41"/>
      <c r="C95" s="42"/>
      <c r="D95" s="219" t="s">
        <v>133</v>
      </c>
      <c r="E95" s="42"/>
      <c r="F95" s="220" t="s">
        <v>407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133</v>
      </c>
      <c r="AU95" s="19" t="s">
        <v>83</v>
      </c>
    </row>
    <row r="96" s="2" customFormat="1" ht="37.8" customHeight="1">
      <c r="A96" s="40"/>
      <c r="B96" s="41"/>
      <c r="C96" s="206" t="s">
        <v>144</v>
      </c>
      <c r="D96" s="206" t="s">
        <v>126</v>
      </c>
      <c r="E96" s="207" t="s">
        <v>145</v>
      </c>
      <c r="F96" s="208" t="s">
        <v>146</v>
      </c>
      <c r="G96" s="209" t="s">
        <v>129</v>
      </c>
      <c r="H96" s="210">
        <v>869.5</v>
      </c>
      <c r="I96" s="211"/>
      <c r="J96" s="212">
        <f>ROUND(I96*H96,2)</f>
        <v>0</v>
      </c>
      <c r="K96" s="208" t="s">
        <v>130</v>
      </c>
      <c r="L96" s="46"/>
      <c r="M96" s="213" t="s">
        <v>19</v>
      </c>
      <c r="N96" s="214" t="s">
        <v>44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0.57999999999999996</v>
      </c>
      <c r="T96" s="216">
        <f>S96*H96</f>
        <v>504.30999999999995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131</v>
      </c>
      <c r="AT96" s="217" t="s">
        <v>126</v>
      </c>
      <c r="AU96" s="217" t="s">
        <v>83</v>
      </c>
      <c r="AY96" s="19" t="s">
        <v>124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81</v>
      </c>
      <c r="BK96" s="218">
        <f>ROUND(I96*H96,2)</f>
        <v>0</v>
      </c>
      <c r="BL96" s="19" t="s">
        <v>131</v>
      </c>
      <c r="BM96" s="217" t="s">
        <v>408</v>
      </c>
    </row>
    <row r="97" s="2" customFormat="1">
      <c r="A97" s="40"/>
      <c r="B97" s="41"/>
      <c r="C97" s="42"/>
      <c r="D97" s="219" t="s">
        <v>133</v>
      </c>
      <c r="E97" s="42"/>
      <c r="F97" s="220" t="s">
        <v>148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133</v>
      </c>
      <c r="AU97" s="19" t="s">
        <v>83</v>
      </c>
    </row>
    <row r="98" s="2" customFormat="1" ht="33" customHeight="1">
      <c r="A98" s="40"/>
      <c r="B98" s="41"/>
      <c r="C98" s="206" t="s">
        <v>131</v>
      </c>
      <c r="D98" s="206" t="s">
        <v>126</v>
      </c>
      <c r="E98" s="207" t="s">
        <v>409</v>
      </c>
      <c r="F98" s="208" t="s">
        <v>410</v>
      </c>
      <c r="G98" s="209" t="s">
        <v>129</v>
      </c>
      <c r="H98" s="210">
        <v>21</v>
      </c>
      <c r="I98" s="211"/>
      <c r="J98" s="212">
        <f>ROUND(I98*H98,2)</f>
        <v>0</v>
      </c>
      <c r="K98" s="208" t="s">
        <v>130</v>
      </c>
      <c r="L98" s="46"/>
      <c r="M98" s="213" t="s">
        <v>19</v>
      </c>
      <c r="N98" s="214" t="s">
        <v>44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0.22</v>
      </c>
      <c r="T98" s="216">
        <f>S98*H98</f>
        <v>4.6200000000000001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131</v>
      </c>
      <c r="AT98" s="217" t="s">
        <v>126</v>
      </c>
      <c r="AU98" s="217" t="s">
        <v>83</v>
      </c>
      <c r="AY98" s="19" t="s">
        <v>124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81</v>
      </c>
      <c r="BK98" s="218">
        <f>ROUND(I98*H98,2)</f>
        <v>0</v>
      </c>
      <c r="BL98" s="19" t="s">
        <v>131</v>
      </c>
      <c r="BM98" s="217" t="s">
        <v>411</v>
      </c>
    </row>
    <row r="99" s="2" customFormat="1">
      <c r="A99" s="40"/>
      <c r="B99" s="41"/>
      <c r="C99" s="42"/>
      <c r="D99" s="219" t="s">
        <v>133</v>
      </c>
      <c r="E99" s="42"/>
      <c r="F99" s="220" t="s">
        <v>412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133</v>
      </c>
      <c r="AU99" s="19" t="s">
        <v>83</v>
      </c>
    </row>
    <row r="100" s="13" customFormat="1">
      <c r="A100" s="13"/>
      <c r="B100" s="224"/>
      <c r="C100" s="225"/>
      <c r="D100" s="226" t="s">
        <v>135</v>
      </c>
      <c r="E100" s="227" t="s">
        <v>19</v>
      </c>
      <c r="F100" s="228" t="s">
        <v>413</v>
      </c>
      <c r="G100" s="225"/>
      <c r="H100" s="229">
        <v>18</v>
      </c>
      <c r="I100" s="230"/>
      <c r="J100" s="225"/>
      <c r="K100" s="225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135</v>
      </c>
      <c r="AU100" s="235" t="s">
        <v>83</v>
      </c>
      <c r="AV100" s="13" t="s">
        <v>83</v>
      </c>
      <c r="AW100" s="13" t="s">
        <v>34</v>
      </c>
      <c r="AX100" s="13" t="s">
        <v>73</v>
      </c>
      <c r="AY100" s="235" t="s">
        <v>124</v>
      </c>
    </row>
    <row r="101" s="13" customFormat="1">
      <c r="A101" s="13"/>
      <c r="B101" s="224"/>
      <c r="C101" s="225"/>
      <c r="D101" s="226" t="s">
        <v>135</v>
      </c>
      <c r="E101" s="227" t="s">
        <v>19</v>
      </c>
      <c r="F101" s="228" t="s">
        <v>414</v>
      </c>
      <c r="G101" s="225"/>
      <c r="H101" s="229">
        <v>3</v>
      </c>
      <c r="I101" s="230"/>
      <c r="J101" s="225"/>
      <c r="K101" s="225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135</v>
      </c>
      <c r="AU101" s="235" t="s">
        <v>83</v>
      </c>
      <c r="AV101" s="13" t="s">
        <v>83</v>
      </c>
      <c r="AW101" s="13" t="s">
        <v>34</v>
      </c>
      <c r="AX101" s="13" t="s">
        <v>73</v>
      </c>
      <c r="AY101" s="235" t="s">
        <v>124</v>
      </c>
    </row>
    <row r="102" s="14" customFormat="1">
      <c r="A102" s="14"/>
      <c r="B102" s="236"/>
      <c r="C102" s="237"/>
      <c r="D102" s="226" t="s">
        <v>135</v>
      </c>
      <c r="E102" s="238" t="s">
        <v>19</v>
      </c>
      <c r="F102" s="239" t="s">
        <v>143</v>
      </c>
      <c r="G102" s="237"/>
      <c r="H102" s="240">
        <v>21</v>
      </c>
      <c r="I102" s="241"/>
      <c r="J102" s="237"/>
      <c r="K102" s="237"/>
      <c r="L102" s="242"/>
      <c r="M102" s="243"/>
      <c r="N102" s="244"/>
      <c r="O102" s="244"/>
      <c r="P102" s="244"/>
      <c r="Q102" s="244"/>
      <c r="R102" s="244"/>
      <c r="S102" s="244"/>
      <c r="T102" s="24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6" t="s">
        <v>135</v>
      </c>
      <c r="AU102" s="246" t="s">
        <v>83</v>
      </c>
      <c r="AV102" s="14" t="s">
        <v>131</v>
      </c>
      <c r="AW102" s="14" t="s">
        <v>34</v>
      </c>
      <c r="AX102" s="14" t="s">
        <v>81</v>
      </c>
      <c r="AY102" s="246" t="s">
        <v>124</v>
      </c>
    </row>
    <row r="103" s="2" customFormat="1" ht="24.15" customHeight="1">
      <c r="A103" s="40"/>
      <c r="B103" s="41"/>
      <c r="C103" s="206" t="s">
        <v>156</v>
      </c>
      <c r="D103" s="206" t="s">
        <v>126</v>
      </c>
      <c r="E103" s="207" t="s">
        <v>163</v>
      </c>
      <c r="F103" s="208" t="s">
        <v>164</v>
      </c>
      <c r="G103" s="209" t="s">
        <v>129</v>
      </c>
      <c r="H103" s="210">
        <v>869.5</v>
      </c>
      <c r="I103" s="211"/>
      <c r="J103" s="212">
        <f>ROUND(I103*H103,2)</f>
        <v>0</v>
      </c>
      <c r="K103" s="208" t="s">
        <v>130</v>
      </c>
      <c r="L103" s="46"/>
      <c r="M103" s="213" t="s">
        <v>19</v>
      </c>
      <c r="N103" s="214" t="s">
        <v>44</v>
      </c>
      <c r="O103" s="86"/>
      <c r="P103" s="215">
        <f>O103*H103</f>
        <v>0</v>
      </c>
      <c r="Q103" s="215">
        <v>0.00012</v>
      </c>
      <c r="R103" s="215">
        <f>Q103*H103</f>
        <v>0.10434</v>
      </c>
      <c r="S103" s="215">
        <v>0.23000000000000001</v>
      </c>
      <c r="T103" s="216">
        <f>S103*H103</f>
        <v>199.98500000000001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131</v>
      </c>
      <c r="AT103" s="217" t="s">
        <v>126</v>
      </c>
      <c r="AU103" s="217" t="s">
        <v>83</v>
      </c>
      <c r="AY103" s="19" t="s">
        <v>124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81</v>
      </c>
      <c r="BK103" s="218">
        <f>ROUND(I103*H103,2)</f>
        <v>0</v>
      </c>
      <c r="BL103" s="19" t="s">
        <v>131</v>
      </c>
      <c r="BM103" s="217" t="s">
        <v>415</v>
      </c>
    </row>
    <row r="104" s="2" customFormat="1">
      <c r="A104" s="40"/>
      <c r="B104" s="41"/>
      <c r="C104" s="42"/>
      <c r="D104" s="219" t="s">
        <v>133</v>
      </c>
      <c r="E104" s="42"/>
      <c r="F104" s="220" t="s">
        <v>166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133</v>
      </c>
      <c r="AU104" s="19" t="s">
        <v>83</v>
      </c>
    </row>
    <row r="105" s="13" customFormat="1">
      <c r="A105" s="13"/>
      <c r="B105" s="224"/>
      <c r="C105" s="225"/>
      <c r="D105" s="226" t="s">
        <v>135</v>
      </c>
      <c r="E105" s="227" t="s">
        <v>19</v>
      </c>
      <c r="F105" s="228" t="s">
        <v>416</v>
      </c>
      <c r="G105" s="225"/>
      <c r="H105" s="229">
        <v>869.5</v>
      </c>
      <c r="I105" s="230"/>
      <c r="J105" s="225"/>
      <c r="K105" s="225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135</v>
      </c>
      <c r="AU105" s="235" t="s">
        <v>83</v>
      </c>
      <c r="AV105" s="13" t="s">
        <v>83</v>
      </c>
      <c r="AW105" s="13" t="s">
        <v>34</v>
      </c>
      <c r="AX105" s="13" t="s">
        <v>81</v>
      </c>
      <c r="AY105" s="235" t="s">
        <v>124</v>
      </c>
    </row>
    <row r="106" s="2" customFormat="1" ht="24.15" customHeight="1">
      <c r="A106" s="40"/>
      <c r="B106" s="41"/>
      <c r="C106" s="206" t="s">
        <v>162</v>
      </c>
      <c r="D106" s="206" t="s">
        <v>126</v>
      </c>
      <c r="E106" s="207" t="s">
        <v>169</v>
      </c>
      <c r="F106" s="208" t="s">
        <v>170</v>
      </c>
      <c r="G106" s="209" t="s">
        <v>171</v>
      </c>
      <c r="H106" s="210">
        <v>172.19999999999999</v>
      </c>
      <c r="I106" s="211"/>
      <c r="J106" s="212">
        <f>ROUND(I106*H106,2)</f>
        <v>0</v>
      </c>
      <c r="K106" s="208" t="s">
        <v>130</v>
      </c>
      <c r="L106" s="46"/>
      <c r="M106" s="213" t="s">
        <v>19</v>
      </c>
      <c r="N106" s="214" t="s">
        <v>44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0.20499999999999999</v>
      </c>
      <c r="T106" s="216">
        <f>S106*H106</f>
        <v>35.300999999999995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131</v>
      </c>
      <c r="AT106" s="217" t="s">
        <v>126</v>
      </c>
      <c r="AU106" s="217" t="s">
        <v>83</v>
      </c>
      <c r="AY106" s="19" t="s">
        <v>124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81</v>
      </c>
      <c r="BK106" s="218">
        <f>ROUND(I106*H106,2)</f>
        <v>0</v>
      </c>
      <c r="BL106" s="19" t="s">
        <v>131</v>
      </c>
      <c r="BM106" s="217" t="s">
        <v>417</v>
      </c>
    </row>
    <row r="107" s="2" customFormat="1">
      <c r="A107" s="40"/>
      <c r="B107" s="41"/>
      <c r="C107" s="42"/>
      <c r="D107" s="219" t="s">
        <v>133</v>
      </c>
      <c r="E107" s="42"/>
      <c r="F107" s="220" t="s">
        <v>173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133</v>
      </c>
      <c r="AU107" s="19" t="s">
        <v>83</v>
      </c>
    </row>
    <row r="108" s="13" customFormat="1">
      <c r="A108" s="13"/>
      <c r="B108" s="224"/>
      <c r="C108" s="225"/>
      <c r="D108" s="226" t="s">
        <v>135</v>
      </c>
      <c r="E108" s="227" t="s">
        <v>19</v>
      </c>
      <c r="F108" s="228" t="s">
        <v>418</v>
      </c>
      <c r="G108" s="225"/>
      <c r="H108" s="229">
        <v>172.19999999999999</v>
      </c>
      <c r="I108" s="230"/>
      <c r="J108" s="225"/>
      <c r="K108" s="225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135</v>
      </c>
      <c r="AU108" s="235" t="s">
        <v>83</v>
      </c>
      <c r="AV108" s="13" t="s">
        <v>83</v>
      </c>
      <c r="AW108" s="13" t="s">
        <v>34</v>
      </c>
      <c r="AX108" s="13" t="s">
        <v>81</v>
      </c>
      <c r="AY108" s="235" t="s">
        <v>124</v>
      </c>
    </row>
    <row r="109" s="2" customFormat="1" ht="24.15" customHeight="1">
      <c r="A109" s="40"/>
      <c r="B109" s="41"/>
      <c r="C109" s="206" t="s">
        <v>168</v>
      </c>
      <c r="D109" s="206" t="s">
        <v>126</v>
      </c>
      <c r="E109" s="207" t="s">
        <v>419</v>
      </c>
      <c r="F109" s="208" t="s">
        <v>420</v>
      </c>
      <c r="G109" s="209" t="s">
        <v>171</v>
      </c>
      <c r="H109" s="210">
        <v>42.799999999999997</v>
      </c>
      <c r="I109" s="211"/>
      <c r="J109" s="212">
        <f>ROUND(I109*H109,2)</f>
        <v>0</v>
      </c>
      <c r="K109" s="208" t="s">
        <v>130</v>
      </c>
      <c r="L109" s="46"/>
      <c r="M109" s="213" t="s">
        <v>19</v>
      </c>
      <c r="N109" s="214" t="s">
        <v>44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0.11500000000000001</v>
      </c>
      <c r="T109" s="216">
        <f>S109*H109</f>
        <v>4.9219999999999997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131</v>
      </c>
      <c r="AT109" s="217" t="s">
        <v>126</v>
      </c>
      <c r="AU109" s="217" t="s">
        <v>83</v>
      </c>
      <c r="AY109" s="19" t="s">
        <v>124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81</v>
      </c>
      <c r="BK109" s="218">
        <f>ROUND(I109*H109,2)</f>
        <v>0</v>
      </c>
      <c r="BL109" s="19" t="s">
        <v>131</v>
      </c>
      <c r="BM109" s="217" t="s">
        <v>421</v>
      </c>
    </row>
    <row r="110" s="2" customFormat="1">
      <c r="A110" s="40"/>
      <c r="B110" s="41"/>
      <c r="C110" s="42"/>
      <c r="D110" s="219" t="s">
        <v>133</v>
      </c>
      <c r="E110" s="42"/>
      <c r="F110" s="220" t="s">
        <v>422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133</v>
      </c>
      <c r="AU110" s="19" t="s">
        <v>83</v>
      </c>
    </row>
    <row r="111" s="13" customFormat="1">
      <c r="A111" s="13"/>
      <c r="B111" s="224"/>
      <c r="C111" s="225"/>
      <c r="D111" s="226" t="s">
        <v>135</v>
      </c>
      <c r="E111" s="227" t="s">
        <v>19</v>
      </c>
      <c r="F111" s="228" t="s">
        <v>423</v>
      </c>
      <c r="G111" s="225"/>
      <c r="H111" s="229">
        <v>42.799999999999997</v>
      </c>
      <c r="I111" s="230"/>
      <c r="J111" s="225"/>
      <c r="K111" s="225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135</v>
      </c>
      <c r="AU111" s="235" t="s">
        <v>83</v>
      </c>
      <c r="AV111" s="13" t="s">
        <v>83</v>
      </c>
      <c r="AW111" s="13" t="s">
        <v>34</v>
      </c>
      <c r="AX111" s="13" t="s">
        <v>81</v>
      </c>
      <c r="AY111" s="235" t="s">
        <v>124</v>
      </c>
    </row>
    <row r="112" s="2" customFormat="1" ht="37.8" customHeight="1">
      <c r="A112" s="40"/>
      <c r="B112" s="41"/>
      <c r="C112" s="206" t="s">
        <v>176</v>
      </c>
      <c r="D112" s="206" t="s">
        <v>126</v>
      </c>
      <c r="E112" s="207" t="s">
        <v>177</v>
      </c>
      <c r="F112" s="208" t="s">
        <v>178</v>
      </c>
      <c r="G112" s="209" t="s">
        <v>179</v>
      </c>
      <c r="H112" s="210">
        <v>18</v>
      </c>
      <c r="I112" s="211"/>
      <c r="J112" s="212">
        <f>ROUND(I112*H112,2)</f>
        <v>0</v>
      </c>
      <c r="K112" s="208" t="s">
        <v>130</v>
      </c>
      <c r="L112" s="46"/>
      <c r="M112" s="213" t="s">
        <v>19</v>
      </c>
      <c r="N112" s="214" t="s">
        <v>44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131</v>
      </c>
      <c r="AT112" s="217" t="s">
        <v>126</v>
      </c>
      <c r="AU112" s="217" t="s">
        <v>83</v>
      </c>
      <c r="AY112" s="19" t="s">
        <v>124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81</v>
      </c>
      <c r="BK112" s="218">
        <f>ROUND(I112*H112,2)</f>
        <v>0</v>
      </c>
      <c r="BL112" s="19" t="s">
        <v>131</v>
      </c>
      <c r="BM112" s="217" t="s">
        <v>424</v>
      </c>
    </row>
    <row r="113" s="2" customFormat="1">
      <c r="A113" s="40"/>
      <c r="B113" s="41"/>
      <c r="C113" s="42"/>
      <c r="D113" s="219" t="s">
        <v>133</v>
      </c>
      <c r="E113" s="42"/>
      <c r="F113" s="220" t="s">
        <v>181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133</v>
      </c>
      <c r="AU113" s="19" t="s">
        <v>83</v>
      </c>
    </row>
    <row r="114" s="13" customFormat="1">
      <c r="A114" s="13"/>
      <c r="B114" s="224"/>
      <c r="C114" s="225"/>
      <c r="D114" s="226" t="s">
        <v>135</v>
      </c>
      <c r="E114" s="227" t="s">
        <v>19</v>
      </c>
      <c r="F114" s="228" t="s">
        <v>425</v>
      </c>
      <c r="G114" s="225"/>
      <c r="H114" s="229">
        <v>18</v>
      </c>
      <c r="I114" s="230"/>
      <c r="J114" s="225"/>
      <c r="K114" s="225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135</v>
      </c>
      <c r="AU114" s="235" t="s">
        <v>83</v>
      </c>
      <c r="AV114" s="13" t="s">
        <v>83</v>
      </c>
      <c r="AW114" s="13" t="s">
        <v>34</v>
      </c>
      <c r="AX114" s="13" t="s">
        <v>81</v>
      </c>
      <c r="AY114" s="235" t="s">
        <v>124</v>
      </c>
    </row>
    <row r="115" s="2" customFormat="1" ht="16.5" customHeight="1">
      <c r="A115" s="40"/>
      <c r="B115" s="41"/>
      <c r="C115" s="247" t="s">
        <v>183</v>
      </c>
      <c r="D115" s="247" t="s">
        <v>184</v>
      </c>
      <c r="E115" s="248" t="s">
        <v>185</v>
      </c>
      <c r="F115" s="249" t="s">
        <v>186</v>
      </c>
      <c r="G115" s="250" t="s">
        <v>187</v>
      </c>
      <c r="H115" s="251">
        <v>36</v>
      </c>
      <c r="I115" s="252"/>
      <c r="J115" s="253">
        <f>ROUND(I115*H115,2)</f>
        <v>0</v>
      </c>
      <c r="K115" s="249" t="s">
        <v>130</v>
      </c>
      <c r="L115" s="254"/>
      <c r="M115" s="255" t="s">
        <v>19</v>
      </c>
      <c r="N115" s="256" t="s">
        <v>44</v>
      </c>
      <c r="O115" s="86"/>
      <c r="P115" s="215">
        <f>O115*H115</f>
        <v>0</v>
      </c>
      <c r="Q115" s="215">
        <v>1</v>
      </c>
      <c r="R115" s="215">
        <f>Q115*H115</f>
        <v>36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176</v>
      </c>
      <c r="AT115" s="217" t="s">
        <v>184</v>
      </c>
      <c r="AU115" s="217" t="s">
        <v>83</v>
      </c>
      <c r="AY115" s="19" t="s">
        <v>124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81</v>
      </c>
      <c r="BK115" s="218">
        <f>ROUND(I115*H115,2)</f>
        <v>0</v>
      </c>
      <c r="BL115" s="19" t="s">
        <v>131</v>
      </c>
      <c r="BM115" s="217" t="s">
        <v>426</v>
      </c>
    </row>
    <row r="116" s="13" customFormat="1">
      <c r="A116" s="13"/>
      <c r="B116" s="224"/>
      <c r="C116" s="225"/>
      <c r="D116" s="226" t="s">
        <v>135</v>
      </c>
      <c r="E116" s="225"/>
      <c r="F116" s="228" t="s">
        <v>427</v>
      </c>
      <c r="G116" s="225"/>
      <c r="H116" s="229">
        <v>36</v>
      </c>
      <c r="I116" s="230"/>
      <c r="J116" s="225"/>
      <c r="K116" s="225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135</v>
      </c>
      <c r="AU116" s="235" t="s">
        <v>83</v>
      </c>
      <c r="AV116" s="13" t="s">
        <v>83</v>
      </c>
      <c r="AW116" s="13" t="s">
        <v>4</v>
      </c>
      <c r="AX116" s="13" t="s">
        <v>81</v>
      </c>
      <c r="AY116" s="235" t="s">
        <v>124</v>
      </c>
    </row>
    <row r="117" s="2" customFormat="1" ht="33" customHeight="1">
      <c r="A117" s="40"/>
      <c r="B117" s="41"/>
      <c r="C117" s="206" t="s">
        <v>190</v>
      </c>
      <c r="D117" s="206" t="s">
        <v>126</v>
      </c>
      <c r="E117" s="207" t="s">
        <v>191</v>
      </c>
      <c r="F117" s="208" t="s">
        <v>192</v>
      </c>
      <c r="G117" s="209" t="s">
        <v>129</v>
      </c>
      <c r="H117" s="210">
        <v>120</v>
      </c>
      <c r="I117" s="211"/>
      <c r="J117" s="212">
        <f>ROUND(I117*H117,2)</f>
        <v>0</v>
      </c>
      <c r="K117" s="208" t="s">
        <v>130</v>
      </c>
      <c r="L117" s="46"/>
      <c r="M117" s="213" t="s">
        <v>19</v>
      </c>
      <c r="N117" s="214" t="s">
        <v>44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131</v>
      </c>
      <c r="AT117" s="217" t="s">
        <v>126</v>
      </c>
      <c r="AU117" s="217" t="s">
        <v>83</v>
      </c>
      <c r="AY117" s="19" t="s">
        <v>124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81</v>
      </c>
      <c r="BK117" s="218">
        <f>ROUND(I117*H117,2)</f>
        <v>0</v>
      </c>
      <c r="BL117" s="19" t="s">
        <v>131</v>
      </c>
      <c r="BM117" s="217" t="s">
        <v>428</v>
      </c>
    </row>
    <row r="118" s="2" customFormat="1">
      <c r="A118" s="40"/>
      <c r="B118" s="41"/>
      <c r="C118" s="42"/>
      <c r="D118" s="219" t="s">
        <v>133</v>
      </c>
      <c r="E118" s="42"/>
      <c r="F118" s="220" t="s">
        <v>194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133</v>
      </c>
      <c r="AU118" s="19" t="s">
        <v>83</v>
      </c>
    </row>
    <row r="119" s="2" customFormat="1" ht="16.5" customHeight="1">
      <c r="A119" s="40"/>
      <c r="B119" s="41"/>
      <c r="C119" s="206" t="s">
        <v>195</v>
      </c>
      <c r="D119" s="206" t="s">
        <v>126</v>
      </c>
      <c r="E119" s="207" t="s">
        <v>196</v>
      </c>
      <c r="F119" s="208" t="s">
        <v>197</v>
      </c>
      <c r="G119" s="209" t="s">
        <v>129</v>
      </c>
      <c r="H119" s="210">
        <v>921.15999999999997</v>
      </c>
      <c r="I119" s="211"/>
      <c r="J119" s="212">
        <f>ROUND(I119*H119,2)</f>
        <v>0</v>
      </c>
      <c r="K119" s="208" t="s">
        <v>130</v>
      </c>
      <c r="L119" s="46"/>
      <c r="M119" s="213" t="s">
        <v>19</v>
      </c>
      <c r="N119" s="214" t="s">
        <v>44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131</v>
      </c>
      <c r="AT119" s="217" t="s">
        <v>126</v>
      </c>
      <c r="AU119" s="217" t="s">
        <v>83</v>
      </c>
      <c r="AY119" s="19" t="s">
        <v>124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81</v>
      </c>
      <c r="BK119" s="218">
        <f>ROUND(I119*H119,2)</f>
        <v>0</v>
      </c>
      <c r="BL119" s="19" t="s">
        <v>131</v>
      </c>
      <c r="BM119" s="217" t="s">
        <v>429</v>
      </c>
    </row>
    <row r="120" s="2" customFormat="1">
      <c r="A120" s="40"/>
      <c r="B120" s="41"/>
      <c r="C120" s="42"/>
      <c r="D120" s="219" t="s">
        <v>133</v>
      </c>
      <c r="E120" s="42"/>
      <c r="F120" s="220" t="s">
        <v>199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133</v>
      </c>
      <c r="AU120" s="19" t="s">
        <v>83</v>
      </c>
    </row>
    <row r="121" s="13" customFormat="1">
      <c r="A121" s="13"/>
      <c r="B121" s="224"/>
      <c r="C121" s="225"/>
      <c r="D121" s="226" t="s">
        <v>135</v>
      </c>
      <c r="E121" s="227" t="s">
        <v>19</v>
      </c>
      <c r="F121" s="228" t="s">
        <v>430</v>
      </c>
      <c r="G121" s="225"/>
      <c r="H121" s="229">
        <v>921.15999999999997</v>
      </c>
      <c r="I121" s="230"/>
      <c r="J121" s="225"/>
      <c r="K121" s="225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135</v>
      </c>
      <c r="AU121" s="235" t="s">
        <v>83</v>
      </c>
      <c r="AV121" s="13" t="s">
        <v>83</v>
      </c>
      <c r="AW121" s="13" t="s">
        <v>34</v>
      </c>
      <c r="AX121" s="13" t="s">
        <v>81</v>
      </c>
      <c r="AY121" s="235" t="s">
        <v>124</v>
      </c>
    </row>
    <row r="122" s="2" customFormat="1" ht="24.15" customHeight="1">
      <c r="A122" s="40"/>
      <c r="B122" s="41"/>
      <c r="C122" s="206" t="s">
        <v>8</v>
      </c>
      <c r="D122" s="206" t="s">
        <v>126</v>
      </c>
      <c r="E122" s="207" t="s">
        <v>201</v>
      </c>
      <c r="F122" s="208" t="s">
        <v>202</v>
      </c>
      <c r="G122" s="209" t="s">
        <v>129</v>
      </c>
      <c r="H122" s="210">
        <v>120</v>
      </c>
      <c r="I122" s="211"/>
      <c r="J122" s="212">
        <f>ROUND(I122*H122,2)</f>
        <v>0</v>
      </c>
      <c r="K122" s="208" t="s">
        <v>130</v>
      </c>
      <c r="L122" s="46"/>
      <c r="M122" s="213" t="s">
        <v>19</v>
      </c>
      <c r="N122" s="214" t="s">
        <v>44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131</v>
      </c>
      <c r="AT122" s="217" t="s">
        <v>126</v>
      </c>
      <c r="AU122" s="217" t="s">
        <v>83</v>
      </c>
      <c r="AY122" s="19" t="s">
        <v>124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81</v>
      </c>
      <c r="BK122" s="218">
        <f>ROUND(I122*H122,2)</f>
        <v>0</v>
      </c>
      <c r="BL122" s="19" t="s">
        <v>131</v>
      </c>
      <c r="BM122" s="217" t="s">
        <v>431</v>
      </c>
    </row>
    <row r="123" s="2" customFormat="1">
      <c r="A123" s="40"/>
      <c r="B123" s="41"/>
      <c r="C123" s="42"/>
      <c r="D123" s="219" t="s">
        <v>133</v>
      </c>
      <c r="E123" s="42"/>
      <c r="F123" s="220" t="s">
        <v>204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133</v>
      </c>
      <c r="AU123" s="19" t="s">
        <v>83</v>
      </c>
    </row>
    <row r="124" s="2" customFormat="1" ht="16.5" customHeight="1">
      <c r="A124" s="40"/>
      <c r="B124" s="41"/>
      <c r="C124" s="247" t="s">
        <v>205</v>
      </c>
      <c r="D124" s="247" t="s">
        <v>184</v>
      </c>
      <c r="E124" s="248" t="s">
        <v>206</v>
      </c>
      <c r="F124" s="249" t="s">
        <v>207</v>
      </c>
      <c r="G124" s="250" t="s">
        <v>208</v>
      </c>
      <c r="H124" s="251">
        <v>3</v>
      </c>
      <c r="I124" s="252"/>
      <c r="J124" s="253">
        <f>ROUND(I124*H124,2)</f>
        <v>0</v>
      </c>
      <c r="K124" s="249" t="s">
        <v>130</v>
      </c>
      <c r="L124" s="254"/>
      <c r="M124" s="255" t="s">
        <v>19</v>
      </c>
      <c r="N124" s="256" t="s">
        <v>44</v>
      </c>
      <c r="O124" s="86"/>
      <c r="P124" s="215">
        <f>O124*H124</f>
        <v>0</v>
      </c>
      <c r="Q124" s="215">
        <v>0.001</v>
      </c>
      <c r="R124" s="215">
        <f>Q124*H124</f>
        <v>0.0030000000000000001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176</v>
      </c>
      <c r="AT124" s="217" t="s">
        <v>184</v>
      </c>
      <c r="AU124" s="217" t="s">
        <v>83</v>
      </c>
      <c r="AY124" s="19" t="s">
        <v>124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81</v>
      </c>
      <c r="BK124" s="218">
        <f>ROUND(I124*H124,2)</f>
        <v>0</v>
      </c>
      <c r="BL124" s="19" t="s">
        <v>131</v>
      </c>
      <c r="BM124" s="217" t="s">
        <v>432</v>
      </c>
    </row>
    <row r="125" s="13" customFormat="1">
      <c r="A125" s="13"/>
      <c r="B125" s="224"/>
      <c r="C125" s="225"/>
      <c r="D125" s="226" t="s">
        <v>135</v>
      </c>
      <c r="E125" s="225"/>
      <c r="F125" s="228" t="s">
        <v>433</v>
      </c>
      <c r="G125" s="225"/>
      <c r="H125" s="229">
        <v>3</v>
      </c>
      <c r="I125" s="230"/>
      <c r="J125" s="225"/>
      <c r="K125" s="225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135</v>
      </c>
      <c r="AU125" s="235" t="s">
        <v>83</v>
      </c>
      <c r="AV125" s="13" t="s">
        <v>83</v>
      </c>
      <c r="AW125" s="13" t="s">
        <v>4</v>
      </c>
      <c r="AX125" s="13" t="s">
        <v>81</v>
      </c>
      <c r="AY125" s="235" t="s">
        <v>124</v>
      </c>
    </row>
    <row r="126" s="12" customFormat="1" ht="22.8" customHeight="1">
      <c r="A126" s="12"/>
      <c r="B126" s="190"/>
      <c r="C126" s="191"/>
      <c r="D126" s="192" t="s">
        <v>72</v>
      </c>
      <c r="E126" s="204" t="s">
        <v>156</v>
      </c>
      <c r="F126" s="204" t="s">
        <v>211</v>
      </c>
      <c r="G126" s="191"/>
      <c r="H126" s="191"/>
      <c r="I126" s="194"/>
      <c r="J126" s="205">
        <f>BK126</f>
        <v>0</v>
      </c>
      <c r="K126" s="191"/>
      <c r="L126" s="196"/>
      <c r="M126" s="197"/>
      <c r="N126" s="198"/>
      <c r="O126" s="198"/>
      <c r="P126" s="199">
        <f>SUM(P127:P149)</f>
        <v>0</v>
      </c>
      <c r="Q126" s="198"/>
      <c r="R126" s="199">
        <f>SUM(R127:R149)</f>
        <v>975.02208399999984</v>
      </c>
      <c r="S126" s="198"/>
      <c r="T126" s="200">
        <f>SUM(T127:T149)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1" t="s">
        <v>81</v>
      </c>
      <c r="AT126" s="202" t="s">
        <v>72</v>
      </c>
      <c r="AU126" s="202" t="s">
        <v>81</v>
      </c>
      <c r="AY126" s="201" t="s">
        <v>124</v>
      </c>
      <c r="BK126" s="203">
        <f>SUM(BK127:BK149)</f>
        <v>0</v>
      </c>
    </row>
    <row r="127" s="2" customFormat="1" ht="21.75" customHeight="1">
      <c r="A127" s="40"/>
      <c r="B127" s="41"/>
      <c r="C127" s="206" t="s">
        <v>212</v>
      </c>
      <c r="D127" s="206" t="s">
        <v>126</v>
      </c>
      <c r="E127" s="207" t="s">
        <v>213</v>
      </c>
      <c r="F127" s="208" t="s">
        <v>214</v>
      </c>
      <c r="G127" s="209" t="s">
        <v>129</v>
      </c>
      <c r="H127" s="210">
        <v>936.19000000000005</v>
      </c>
      <c r="I127" s="211"/>
      <c r="J127" s="212">
        <f>ROUND(I127*H127,2)</f>
        <v>0</v>
      </c>
      <c r="K127" s="208" t="s">
        <v>130</v>
      </c>
      <c r="L127" s="46"/>
      <c r="M127" s="213" t="s">
        <v>19</v>
      </c>
      <c r="N127" s="214" t="s">
        <v>44</v>
      </c>
      <c r="O127" s="86"/>
      <c r="P127" s="215">
        <f>O127*H127</f>
        <v>0</v>
      </c>
      <c r="Q127" s="215">
        <v>0.34499999999999997</v>
      </c>
      <c r="R127" s="215">
        <f>Q127*H127</f>
        <v>322.98554999999999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131</v>
      </c>
      <c r="AT127" s="217" t="s">
        <v>126</v>
      </c>
      <c r="AU127" s="217" t="s">
        <v>83</v>
      </c>
      <c r="AY127" s="19" t="s">
        <v>124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81</v>
      </c>
      <c r="BK127" s="218">
        <f>ROUND(I127*H127,2)</f>
        <v>0</v>
      </c>
      <c r="BL127" s="19" t="s">
        <v>131</v>
      </c>
      <c r="BM127" s="217" t="s">
        <v>434</v>
      </c>
    </row>
    <row r="128" s="2" customFormat="1">
      <c r="A128" s="40"/>
      <c r="B128" s="41"/>
      <c r="C128" s="42"/>
      <c r="D128" s="219" t="s">
        <v>133</v>
      </c>
      <c r="E128" s="42"/>
      <c r="F128" s="220" t="s">
        <v>216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133</v>
      </c>
      <c r="AU128" s="19" t="s">
        <v>83</v>
      </c>
    </row>
    <row r="129" s="2" customFormat="1" ht="21.75" customHeight="1">
      <c r="A129" s="40"/>
      <c r="B129" s="41"/>
      <c r="C129" s="206" t="s">
        <v>218</v>
      </c>
      <c r="D129" s="206" t="s">
        <v>126</v>
      </c>
      <c r="E129" s="207" t="s">
        <v>219</v>
      </c>
      <c r="F129" s="208" t="s">
        <v>220</v>
      </c>
      <c r="G129" s="209" t="s">
        <v>129</v>
      </c>
      <c r="H129" s="210">
        <v>869.5</v>
      </c>
      <c r="I129" s="211"/>
      <c r="J129" s="212">
        <f>ROUND(I129*H129,2)</f>
        <v>0</v>
      </c>
      <c r="K129" s="208" t="s">
        <v>130</v>
      </c>
      <c r="L129" s="46"/>
      <c r="M129" s="213" t="s">
        <v>19</v>
      </c>
      <c r="N129" s="214" t="s">
        <v>44</v>
      </c>
      <c r="O129" s="86"/>
      <c r="P129" s="215">
        <f>O129*H129</f>
        <v>0</v>
      </c>
      <c r="Q129" s="215">
        <v>0.46000000000000002</v>
      </c>
      <c r="R129" s="215">
        <f>Q129*H129</f>
        <v>399.97000000000003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131</v>
      </c>
      <c r="AT129" s="217" t="s">
        <v>126</v>
      </c>
      <c r="AU129" s="217" t="s">
        <v>83</v>
      </c>
      <c r="AY129" s="19" t="s">
        <v>124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81</v>
      </c>
      <c r="BK129" s="218">
        <f>ROUND(I129*H129,2)</f>
        <v>0</v>
      </c>
      <c r="BL129" s="19" t="s">
        <v>131</v>
      </c>
      <c r="BM129" s="217" t="s">
        <v>435</v>
      </c>
    </row>
    <row r="130" s="2" customFormat="1">
      <c r="A130" s="40"/>
      <c r="B130" s="41"/>
      <c r="C130" s="42"/>
      <c r="D130" s="219" t="s">
        <v>133</v>
      </c>
      <c r="E130" s="42"/>
      <c r="F130" s="220" t="s">
        <v>222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133</v>
      </c>
      <c r="AU130" s="19" t="s">
        <v>83</v>
      </c>
    </row>
    <row r="131" s="2" customFormat="1" ht="24.15" customHeight="1">
      <c r="A131" s="40"/>
      <c r="B131" s="41"/>
      <c r="C131" s="206" t="s">
        <v>223</v>
      </c>
      <c r="D131" s="206" t="s">
        <v>126</v>
      </c>
      <c r="E131" s="207" t="s">
        <v>229</v>
      </c>
      <c r="F131" s="208" t="s">
        <v>230</v>
      </c>
      <c r="G131" s="209" t="s">
        <v>129</v>
      </c>
      <c r="H131" s="210">
        <v>890.5</v>
      </c>
      <c r="I131" s="211"/>
      <c r="J131" s="212">
        <f>ROUND(I131*H131,2)</f>
        <v>0</v>
      </c>
      <c r="K131" s="208" t="s">
        <v>130</v>
      </c>
      <c r="L131" s="46"/>
      <c r="M131" s="213" t="s">
        <v>19</v>
      </c>
      <c r="N131" s="214" t="s">
        <v>44</v>
      </c>
      <c r="O131" s="86"/>
      <c r="P131" s="215">
        <f>O131*H131</f>
        <v>0</v>
      </c>
      <c r="Q131" s="215">
        <v>0.13188</v>
      </c>
      <c r="R131" s="215">
        <f>Q131*H131</f>
        <v>117.43914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131</v>
      </c>
      <c r="AT131" s="217" t="s">
        <v>126</v>
      </c>
      <c r="AU131" s="217" t="s">
        <v>83</v>
      </c>
      <c r="AY131" s="19" t="s">
        <v>124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81</v>
      </c>
      <c r="BK131" s="218">
        <f>ROUND(I131*H131,2)</f>
        <v>0</v>
      </c>
      <c r="BL131" s="19" t="s">
        <v>131</v>
      </c>
      <c r="BM131" s="217" t="s">
        <v>436</v>
      </c>
    </row>
    <row r="132" s="2" customFormat="1">
      <c r="A132" s="40"/>
      <c r="B132" s="41"/>
      <c r="C132" s="42"/>
      <c r="D132" s="219" t="s">
        <v>133</v>
      </c>
      <c r="E132" s="42"/>
      <c r="F132" s="220" t="s">
        <v>232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133</v>
      </c>
      <c r="AU132" s="19" t="s">
        <v>83</v>
      </c>
    </row>
    <row r="133" s="13" customFormat="1">
      <c r="A133" s="13"/>
      <c r="B133" s="224"/>
      <c r="C133" s="225"/>
      <c r="D133" s="226" t="s">
        <v>135</v>
      </c>
      <c r="E133" s="227" t="s">
        <v>19</v>
      </c>
      <c r="F133" s="228" t="s">
        <v>437</v>
      </c>
      <c r="G133" s="225"/>
      <c r="H133" s="229">
        <v>890.5</v>
      </c>
      <c r="I133" s="230"/>
      <c r="J133" s="225"/>
      <c r="K133" s="225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135</v>
      </c>
      <c r="AU133" s="235" t="s">
        <v>83</v>
      </c>
      <c r="AV133" s="13" t="s">
        <v>83</v>
      </c>
      <c r="AW133" s="13" t="s">
        <v>34</v>
      </c>
      <c r="AX133" s="13" t="s">
        <v>81</v>
      </c>
      <c r="AY133" s="235" t="s">
        <v>124</v>
      </c>
    </row>
    <row r="134" s="2" customFormat="1" ht="37.8" customHeight="1">
      <c r="A134" s="40"/>
      <c r="B134" s="41"/>
      <c r="C134" s="206" t="s">
        <v>228</v>
      </c>
      <c r="D134" s="206" t="s">
        <v>126</v>
      </c>
      <c r="E134" s="207" t="s">
        <v>244</v>
      </c>
      <c r="F134" s="208" t="s">
        <v>245</v>
      </c>
      <c r="G134" s="209" t="s">
        <v>129</v>
      </c>
      <c r="H134" s="210">
        <v>53</v>
      </c>
      <c r="I134" s="211"/>
      <c r="J134" s="212">
        <f>ROUND(I134*H134,2)</f>
        <v>0</v>
      </c>
      <c r="K134" s="208" t="s">
        <v>130</v>
      </c>
      <c r="L134" s="46"/>
      <c r="M134" s="213" t="s">
        <v>19</v>
      </c>
      <c r="N134" s="214" t="s">
        <v>44</v>
      </c>
      <c r="O134" s="86"/>
      <c r="P134" s="215">
        <f>O134*H134</f>
        <v>0</v>
      </c>
      <c r="Q134" s="215">
        <v>0.17726</v>
      </c>
      <c r="R134" s="215">
        <f>Q134*H134</f>
        <v>9.3947800000000008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131</v>
      </c>
      <c r="AT134" s="217" t="s">
        <v>126</v>
      </c>
      <c r="AU134" s="217" t="s">
        <v>83</v>
      </c>
      <c r="AY134" s="19" t="s">
        <v>124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81</v>
      </c>
      <c r="BK134" s="218">
        <f>ROUND(I134*H134,2)</f>
        <v>0</v>
      </c>
      <c r="BL134" s="19" t="s">
        <v>131</v>
      </c>
      <c r="BM134" s="217" t="s">
        <v>438</v>
      </c>
    </row>
    <row r="135" s="2" customFormat="1">
      <c r="A135" s="40"/>
      <c r="B135" s="41"/>
      <c r="C135" s="42"/>
      <c r="D135" s="219" t="s">
        <v>133</v>
      </c>
      <c r="E135" s="42"/>
      <c r="F135" s="220" t="s">
        <v>247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133</v>
      </c>
      <c r="AU135" s="19" t="s">
        <v>83</v>
      </c>
    </row>
    <row r="136" s="13" customFormat="1">
      <c r="A136" s="13"/>
      <c r="B136" s="224"/>
      <c r="C136" s="225"/>
      <c r="D136" s="226" t="s">
        <v>135</v>
      </c>
      <c r="E136" s="227" t="s">
        <v>19</v>
      </c>
      <c r="F136" s="228" t="s">
        <v>439</v>
      </c>
      <c r="G136" s="225"/>
      <c r="H136" s="229">
        <v>53</v>
      </c>
      <c r="I136" s="230"/>
      <c r="J136" s="225"/>
      <c r="K136" s="225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135</v>
      </c>
      <c r="AU136" s="235" t="s">
        <v>83</v>
      </c>
      <c r="AV136" s="13" t="s">
        <v>83</v>
      </c>
      <c r="AW136" s="13" t="s">
        <v>34</v>
      </c>
      <c r="AX136" s="13" t="s">
        <v>81</v>
      </c>
      <c r="AY136" s="235" t="s">
        <v>124</v>
      </c>
    </row>
    <row r="137" s="2" customFormat="1" ht="16.5" customHeight="1">
      <c r="A137" s="40"/>
      <c r="B137" s="41"/>
      <c r="C137" s="206" t="s">
        <v>233</v>
      </c>
      <c r="D137" s="206" t="s">
        <v>126</v>
      </c>
      <c r="E137" s="207" t="s">
        <v>224</v>
      </c>
      <c r="F137" s="208" t="s">
        <v>225</v>
      </c>
      <c r="G137" s="209" t="s">
        <v>129</v>
      </c>
      <c r="H137" s="210">
        <v>869.5</v>
      </c>
      <c r="I137" s="211"/>
      <c r="J137" s="212">
        <f>ROUND(I137*H137,2)</f>
        <v>0</v>
      </c>
      <c r="K137" s="208" t="s">
        <v>130</v>
      </c>
      <c r="L137" s="46"/>
      <c r="M137" s="213" t="s">
        <v>19</v>
      </c>
      <c r="N137" s="214" t="s">
        <v>44</v>
      </c>
      <c r="O137" s="86"/>
      <c r="P137" s="215">
        <f>O137*H137</f>
        <v>0</v>
      </c>
      <c r="Q137" s="215">
        <v>0.0075300000000000002</v>
      </c>
      <c r="R137" s="215">
        <f>Q137*H137</f>
        <v>6.5473350000000003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131</v>
      </c>
      <c r="AT137" s="217" t="s">
        <v>126</v>
      </c>
      <c r="AU137" s="217" t="s">
        <v>83</v>
      </c>
      <c r="AY137" s="19" t="s">
        <v>124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81</v>
      </c>
      <c r="BK137" s="218">
        <f>ROUND(I137*H137,2)</f>
        <v>0</v>
      </c>
      <c r="BL137" s="19" t="s">
        <v>131</v>
      </c>
      <c r="BM137" s="217" t="s">
        <v>440</v>
      </c>
    </row>
    <row r="138" s="2" customFormat="1">
      <c r="A138" s="40"/>
      <c r="B138" s="41"/>
      <c r="C138" s="42"/>
      <c r="D138" s="219" t="s">
        <v>133</v>
      </c>
      <c r="E138" s="42"/>
      <c r="F138" s="220" t="s">
        <v>227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133</v>
      </c>
      <c r="AU138" s="19" t="s">
        <v>83</v>
      </c>
    </row>
    <row r="139" s="2" customFormat="1" ht="16.5" customHeight="1">
      <c r="A139" s="40"/>
      <c r="B139" s="41"/>
      <c r="C139" s="206" t="s">
        <v>238</v>
      </c>
      <c r="D139" s="206" t="s">
        <v>126</v>
      </c>
      <c r="E139" s="207" t="s">
        <v>234</v>
      </c>
      <c r="F139" s="208" t="s">
        <v>235</v>
      </c>
      <c r="G139" s="209" t="s">
        <v>129</v>
      </c>
      <c r="H139" s="210">
        <v>869.5</v>
      </c>
      <c r="I139" s="211"/>
      <c r="J139" s="212">
        <f>ROUND(I139*H139,2)</f>
        <v>0</v>
      </c>
      <c r="K139" s="208" t="s">
        <v>130</v>
      </c>
      <c r="L139" s="46"/>
      <c r="M139" s="213" t="s">
        <v>19</v>
      </c>
      <c r="N139" s="214" t="s">
        <v>44</v>
      </c>
      <c r="O139" s="86"/>
      <c r="P139" s="215">
        <f>O139*H139</f>
        <v>0</v>
      </c>
      <c r="Q139" s="215">
        <v>0.00071000000000000002</v>
      </c>
      <c r="R139" s="215">
        <f>Q139*H139</f>
        <v>0.61734500000000003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131</v>
      </c>
      <c r="AT139" s="217" t="s">
        <v>126</v>
      </c>
      <c r="AU139" s="217" t="s">
        <v>83</v>
      </c>
      <c r="AY139" s="19" t="s">
        <v>124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81</v>
      </c>
      <c r="BK139" s="218">
        <f>ROUND(I139*H139,2)</f>
        <v>0</v>
      </c>
      <c r="BL139" s="19" t="s">
        <v>131</v>
      </c>
      <c r="BM139" s="217" t="s">
        <v>441</v>
      </c>
    </row>
    <row r="140" s="2" customFormat="1">
      <c r="A140" s="40"/>
      <c r="B140" s="41"/>
      <c r="C140" s="42"/>
      <c r="D140" s="219" t="s">
        <v>133</v>
      </c>
      <c r="E140" s="42"/>
      <c r="F140" s="220" t="s">
        <v>237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133</v>
      </c>
      <c r="AU140" s="19" t="s">
        <v>83</v>
      </c>
    </row>
    <row r="141" s="2" customFormat="1" ht="24.15" customHeight="1">
      <c r="A141" s="40"/>
      <c r="B141" s="41"/>
      <c r="C141" s="206" t="s">
        <v>243</v>
      </c>
      <c r="D141" s="206" t="s">
        <v>126</v>
      </c>
      <c r="E141" s="207" t="s">
        <v>239</v>
      </c>
      <c r="F141" s="208" t="s">
        <v>240</v>
      </c>
      <c r="G141" s="209" t="s">
        <v>129</v>
      </c>
      <c r="H141" s="210">
        <v>890.5</v>
      </c>
      <c r="I141" s="211"/>
      <c r="J141" s="212">
        <f>ROUND(I141*H141,2)</f>
        <v>0</v>
      </c>
      <c r="K141" s="208" t="s">
        <v>130</v>
      </c>
      <c r="L141" s="46"/>
      <c r="M141" s="213" t="s">
        <v>19</v>
      </c>
      <c r="N141" s="214" t="s">
        <v>44</v>
      </c>
      <c r="O141" s="86"/>
      <c r="P141" s="215">
        <f>O141*H141</f>
        <v>0</v>
      </c>
      <c r="Q141" s="215">
        <v>0.12966</v>
      </c>
      <c r="R141" s="215">
        <f>Q141*H141</f>
        <v>115.46222999999999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131</v>
      </c>
      <c r="AT141" s="217" t="s">
        <v>126</v>
      </c>
      <c r="AU141" s="217" t="s">
        <v>83</v>
      </c>
      <c r="AY141" s="19" t="s">
        <v>124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81</v>
      </c>
      <c r="BK141" s="218">
        <f>ROUND(I141*H141,2)</f>
        <v>0</v>
      </c>
      <c r="BL141" s="19" t="s">
        <v>131</v>
      </c>
      <c r="BM141" s="217" t="s">
        <v>442</v>
      </c>
    </row>
    <row r="142" s="2" customFormat="1">
      <c r="A142" s="40"/>
      <c r="B142" s="41"/>
      <c r="C142" s="42"/>
      <c r="D142" s="219" t="s">
        <v>133</v>
      </c>
      <c r="E142" s="42"/>
      <c r="F142" s="220" t="s">
        <v>242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133</v>
      </c>
      <c r="AU142" s="19" t="s">
        <v>83</v>
      </c>
    </row>
    <row r="143" s="2" customFormat="1" ht="37.8" customHeight="1">
      <c r="A143" s="40"/>
      <c r="B143" s="41"/>
      <c r="C143" s="206" t="s">
        <v>7</v>
      </c>
      <c r="D143" s="206" t="s">
        <v>126</v>
      </c>
      <c r="E143" s="207" t="s">
        <v>260</v>
      </c>
      <c r="F143" s="208" t="s">
        <v>261</v>
      </c>
      <c r="G143" s="209" t="s">
        <v>129</v>
      </c>
      <c r="H143" s="210">
        <v>22</v>
      </c>
      <c r="I143" s="211"/>
      <c r="J143" s="212">
        <f>ROUND(I143*H143,2)</f>
        <v>0</v>
      </c>
      <c r="K143" s="208" t="s">
        <v>130</v>
      </c>
      <c r="L143" s="46"/>
      <c r="M143" s="213" t="s">
        <v>19</v>
      </c>
      <c r="N143" s="214" t="s">
        <v>44</v>
      </c>
      <c r="O143" s="86"/>
      <c r="P143" s="215">
        <f>O143*H143</f>
        <v>0</v>
      </c>
      <c r="Q143" s="215">
        <v>0.090620000000000006</v>
      </c>
      <c r="R143" s="215">
        <f>Q143*H143</f>
        <v>1.9936400000000001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131</v>
      </c>
      <c r="AT143" s="217" t="s">
        <v>126</v>
      </c>
      <c r="AU143" s="217" t="s">
        <v>83</v>
      </c>
      <c r="AY143" s="19" t="s">
        <v>124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81</v>
      </c>
      <c r="BK143" s="218">
        <f>ROUND(I143*H143,2)</f>
        <v>0</v>
      </c>
      <c r="BL143" s="19" t="s">
        <v>131</v>
      </c>
      <c r="BM143" s="217" t="s">
        <v>443</v>
      </c>
    </row>
    <row r="144" s="2" customFormat="1">
      <c r="A144" s="40"/>
      <c r="B144" s="41"/>
      <c r="C144" s="42"/>
      <c r="D144" s="219" t="s">
        <v>133</v>
      </c>
      <c r="E144" s="42"/>
      <c r="F144" s="220" t="s">
        <v>263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133</v>
      </c>
      <c r="AU144" s="19" t="s">
        <v>83</v>
      </c>
    </row>
    <row r="145" s="13" customFormat="1">
      <c r="A145" s="13"/>
      <c r="B145" s="224"/>
      <c r="C145" s="225"/>
      <c r="D145" s="226" t="s">
        <v>135</v>
      </c>
      <c r="E145" s="227" t="s">
        <v>19</v>
      </c>
      <c r="F145" s="228" t="s">
        <v>444</v>
      </c>
      <c r="G145" s="225"/>
      <c r="H145" s="229">
        <v>22</v>
      </c>
      <c r="I145" s="230"/>
      <c r="J145" s="225"/>
      <c r="K145" s="225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135</v>
      </c>
      <c r="AU145" s="235" t="s">
        <v>83</v>
      </c>
      <c r="AV145" s="13" t="s">
        <v>83</v>
      </c>
      <c r="AW145" s="13" t="s">
        <v>34</v>
      </c>
      <c r="AX145" s="13" t="s">
        <v>81</v>
      </c>
      <c r="AY145" s="235" t="s">
        <v>124</v>
      </c>
    </row>
    <row r="146" s="2" customFormat="1" ht="37.8" customHeight="1">
      <c r="A146" s="40"/>
      <c r="B146" s="41"/>
      <c r="C146" s="206" t="s">
        <v>254</v>
      </c>
      <c r="D146" s="206" t="s">
        <v>126</v>
      </c>
      <c r="E146" s="207" t="s">
        <v>445</v>
      </c>
      <c r="F146" s="208" t="s">
        <v>446</v>
      </c>
      <c r="G146" s="209" t="s">
        <v>129</v>
      </c>
      <c r="H146" s="210">
        <v>3.2000000000000002</v>
      </c>
      <c r="I146" s="211"/>
      <c r="J146" s="212">
        <f>ROUND(I146*H146,2)</f>
        <v>0</v>
      </c>
      <c r="K146" s="208" t="s">
        <v>130</v>
      </c>
      <c r="L146" s="46"/>
      <c r="M146" s="213" t="s">
        <v>19</v>
      </c>
      <c r="N146" s="214" t="s">
        <v>44</v>
      </c>
      <c r="O146" s="86"/>
      <c r="P146" s="215">
        <f>O146*H146</f>
        <v>0</v>
      </c>
      <c r="Q146" s="215">
        <v>0.080030000000000004</v>
      </c>
      <c r="R146" s="215">
        <f>Q146*H146</f>
        <v>0.25609600000000005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131</v>
      </c>
      <c r="AT146" s="217" t="s">
        <v>126</v>
      </c>
      <c r="AU146" s="217" t="s">
        <v>83</v>
      </c>
      <c r="AY146" s="19" t="s">
        <v>124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81</v>
      </c>
      <c r="BK146" s="218">
        <f>ROUND(I146*H146,2)</f>
        <v>0</v>
      </c>
      <c r="BL146" s="19" t="s">
        <v>131</v>
      </c>
      <c r="BM146" s="217" t="s">
        <v>447</v>
      </c>
    </row>
    <row r="147" s="2" customFormat="1">
      <c r="A147" s="40"/>
      <c r="B147" s="41"/>
      <c r="C147" s="42"/>
      <c r="D147" s="219" t="s">
        <v>133</v>
      </c>
      <c r="E147" s="42"/>
      <c r="F147" s="220" t="s">
        <v>448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133</v>
      </c>
      <c r="AU147" s="19" t="s">
        <v>83</v>
      </c>
    </row>
    <row r="148" s="2" customFormat="1" ht="16.5" customHeight="1">
      <c r="A148" s="40"/>
      <c r="B148" s="41"/>
      <c r="C148" s="247" t="s">
        <v>259</v>
      </c>
      <c r="D148" s="247" t="s">
        <v>184</v>
      </c>
      <c r="E148" s="248" t="s">
        <v>449</v>
      </c>
      <c r="F148" s="249" t="s">
        <v>450</v>
      </c>
      <c r="G148" s="250" t="s">
        <v>129</v>
      </c>
      <c r="H148" s="251">
        <v>3.2959999999999998</v>
      </c>
      <c r="I148" s="252"/>
      <c r="J148" s="253">
        <f>ROUND(I148*H148,2)</f>
        <v>0</v>
      </c>
      <c r="K148" s="249" t="s">
        <v>130</v>
      </c>
      <c r="L148" s="254"/>
      <c r="M148" s="255" t="s">
        <v>19</v>
      </c>
      <c r="N148" s="256" t="s">
        <v>44</v>
      </c>
      <c r="O148" s="86"/>
      <c r="P148" s="215">
        <f>O148*H148</f>
        <v>0</v>
      </c>
      <c r="Q148" s="215">
        <v>0.108</v>
      </c>
      <c r="R148" s="215">
        <f>Q148*H148</f>
        <v>0.35596799999999995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176</v>
      </c>
      <c r="AT148" s="217" t="s">
        <v>184</v>
      </c>
      <c r="AU148" s="217" t="s">
        <v>83</v>
      </c>
      <c r="AY148" s="19" t="s">
        <v>124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81</v>
      </c>
      <c r="BK148" s="218">
        <f>ROUND(I148*H148,2)</f>
        <v>0</v>
      </c>
      <c r="BL148" s="19" t="s">
        <v>131</v>
      </c>
      <c r="BM148" s="217" t="s">
        <v>451</v>
      </c>
    </row>
    <row r="149" s="13" customFormat="1">
      <c r="A149" s="13"/>
      <c r="B149" s="224"/>
      <c r="C149" s="225"/>
      <c r="D149" s="226" t="s">
        <v>135</v>
      </c>
      <c r="E149" s="225"/>
      <c r="F149" s="228" t="s">
        <v>452</v>
      </c>
      <c r="G149" s="225"/>
      <c r="H149" s="229">
        <v>3.2959999999999998</v>
      </c>
      <c r="I149" s="230"/>
      <c r="J149" s="225"/>
      <c r="K149" s="225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135</v>
      </c>
      <c r="AU149" s="235" t="s">
        <v>83</v>
      </c>
      <c r="AV149" s="13" t="s">
        <v>83</v>
      </c>
      <c r="AW149" s="13" t="s">
        <v>4</v>
      </c>
      <c r="AX149" s="13" t="s">
        <v>81</v>
      </c>
      <c r="AY149" s="235" t="s">
        <v>124</v>
      </c>
    </row>
    <row r="150" s="12" customFormat="1" ht="22.8" customHeight="1">
      <c r="A150" s="12"/>
      <c r="B150" s="190"/>
      <c r="C150" s="191"/>
      <c r="D150" s="192" t="s">
        <v>72</v>
      </c>
      <c r="E150" s="204" t="s">
        <v>176</v>
      </c>
      <c r="F150" s="204" t="s">
        <v>278</v>
      </c>
      <c r="G150" s="191"/>
      <c r="H150" s="191"/>
      <c r="I150" s="194"/>
      <c r="J150" s="205">
        <f>BK150</f>
        <v>0</v>
      </c>
      <c r="K150" s="191"/>
      <c r="L150" s="196"/>
      <c r="M150" s="197"/>
      <c r="N150" s="198"/>
      <c r="O150" s="198"/>
      <c r="P150" s="199">
        <f>SUM(P151:P163)</f>
        <v>0</v>
      </c>
      <c r="Q150" s="198"/>
      <c r="R150" s="199">
        <f>SUM(R151:R163)</f>
        <v>1.8488799999999999</v>
      </c>
      <c r="S150" s="198"/>
      <c r="T150" s="200">
        <f>SUM(T151:T163)</f>
        <v>1.61408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1" t="s">
        <v>81</v>
      </c>
      <c r="AT150" s="202" t="s">
        <v>72</v>
      </c>
      <c r="AU150" s="202" t="s">
        <v>81</v>
      </c>
      <c r="AY150" s="201" t="s">
        <v>124</v>
      </c>
      <c r="BK150" s="203">
        <f>SUM(BK151:BK163)</f>
        <v>0</v>
      </c>
    </row>
    <row r="151" s="2" customFormat="1" ht="21.75" customHeight="1">
      <c r="A151" s="40"/>
      <c r="B151" s="41"/>
      <c r="C151" s="206" t="s">
        <v>266</v>
      </c>
      <c r="D151" s="206" t="s">
        <v>126</v>
      </c>
      <c r="E151" s="207" t="s">
        <v>453</v>
      </c>
      <c r="F151" s="208" t="s">
        <v>454</v>
      </c>
      <c r="G151" s="209" t="s">
        <v>455</v>
      </c>
      <c r="H151" s="210">
        <v>0.42399999999999999</v>
      </c>
      <c r="I151" s="211"/>
      <c r="J151" s="212">
        <f>ROUND(I151*H151,2)</f>
        <v>0</v>
      </c>
      <c r="K151" s="208" t="s">
        <v>130</v>
      </c>
      <c r="L151" s="46"/>
      <c r="M151" s="213" t="s">
        <v>19</v>
      </c>
      <c r="N151" s="214" t="s">
        <v>44</v>
      </c>
      <c r="O151" s="86"/>
      <c r="P151" s="215">
        <f>O151*H151</f>
        <v>0</v>
      </c>
      <c r="Q151" s="215">
        <v>0</v>
      </c>
      <c r="R151" s="215">
        <f>Q151*H151</f>
        <v>0</v>
      </c>
      <c r="S151" s="215">
        <v>1.9199999999999999</v>
      </c>
      <c r="T151" s="216">
        <f>S151*H151</f>
        <v>0.81407999999999991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131</v>
      </c>
      <c r="AT151" s="217" t="s">
        <v>126</v>
      </c>
      <c r="AU151" s="217" t="s">
        <v>83</v>
      </c>
      <c r="AY151" s="19" t="s">
        <v>124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81</v>
      </c>
      <c r="BK151" s="218">
        <f>ROUND(I151*H151,2)</f>
        <v>0</v>
      </c>
      <c r="BL151" s="19" t="s">
        <v>131</v>
      </c>
      <c r="BM151" s="217" t="s">
        <v>456</v>
      </c>
    </row>
    <row r="152" s="2" customFormat="1">
      <c r="A152" s="40"/>
      <c r="B152" s="41"/>
      <c r="C152" s="42"/>
      <c r="D152" s="219" t="s">
        <v>133</v>
      </c>
      <c r="E152" s="42"/>
      <c r="F152" s="220" t="s">
        <v>457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133</v>
      </c>
      <c r="AU152" s="19" t="s">
        <v>83</v>
      </c>
    </row>
    <row r="153" s="13" customFormat="1">
      <c r="A153" s="13"/>
      <c r="B153" s="224"/>
      <c r="C153" s="225"/>
      <c r="D153" s="226" t="s">
        <v>135</v>
      </c>
      <c r="E153" s="227" t="s">
        <v>19</v>
      </c>
      <c r="F153" s="228" t="s">
        <v>458</v>
      </c>
      <c r="G153" s="225"/>
      <c r="H153" s="229">
        <v>0.42399999999999999</v>
      </c>
      <c r="I153" s="230"/>
      <c r="J153" s="225"/>
      <c r="K153" s="225"/>
      <c r="L153" s="231"/>
      <c r="M153" s="232"/>
      <c r="N153" s="233"/>
      <c r="O153" s="233"/>
      <c r="P153" s="233"/>
      <c r="Q153" s="233"/>
      <c r="R153" s="233"/>
      <c r="S153" s="233"/>
      <c r="T153" s="23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5" t="s">
        <v>135</v>
      </c>
      <c r="AU153" s="235" t="s">
        <v>83</v>
      </c>
      <c r="AV153" s="13" t="s">
        <v>83</v>
      </c>
      <c r="AW153" s="13" t="s">
        <v>34</v>
      </c>
      <c r="AX153" s="13" t="s">
        <v>81</v>
      </c>
      <c r="AY153" s="235" t="s">
        <v>124</v>
      </c>
    </row>
    <row r="154" s="2" customFormat="1" ht="24.15" customHeight="1">
      <c r="A154" s="40"/>
      <c r="B154" s="41"/>
      <c r="C154" s="206" t="s">
        <v>272</v>
      </c>
      <c r="D154" s="206" t="s">
        <v>126</v>
      </c>
      <c r="E154" s="207" t="s">
        <v>280</v>
      </c>
      <c r="F154" s="208" t="s">
        <v>281</v>
      </c>
      <c r="G154" s="209" t="s">
        <v>288</v>
      </c>
      <c r="H154" s="210">
        <v>2</v>
      </c>
      <c r="I154" s="211"/>
      <c r="J154" s="212">
        <f>ROUND(I154*H154,2)</f>
        <v>0</v>
      </c>
      <c r="K154" s="208" t="s">
        <v>130</v>
      </c>
      <c r="L154" s="46"/>
      <c r="M154" s="213" t="s">
        <v>19</v>
      </c>
      <c r="N154" s="214" t="s">
        <v>44</v>
      </c>
      <c r="O154" s="86"/>
      <c r="P154" s="215">
        <f>O154*H154</f>
        <v>0</v>
      </c>
      <c r="Q154" s="215">
        <v>0.098000000000000004</v>
      </c>
      <c r="R154" s="215">
        <f>Q154*H154</f>
        <v>0.19600000000000001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131</v>
      </c>
      <c r="AT154" s="217" t="s">
        <v>126</v>
      </c>
      <c r="AU154" s="217" t="s">
        <v>83</v>
      </c>
      <c r="AY154" s="19" t="s">
        <v>124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81</v>
      </c>
      <c r="BK154" s="218">
        <f>ROUND(I154*H154,2)</f>
        <v>0</v>
      </c>
      <c r="BL154" s="19" t="s">
        <v>131</v>
      </c>
      <c r="BM154" s="217" t="s">
        <v>459</v>
      </c>
    </row>
    <row r="155" s="2" customFormat="1">
      <c r="A155" s="40"/>
      <c r="B155" s="41"/>
      <c r="C155" s="42"/>
      <c r="D155" s="219" t="s">
        <v>133</v>
      </c>
      <c r="E155" s="42"/>
      <c r="F155" s="220" t="s">
        <v>284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133</v>
      </c>
      <c r="AU155" s="19" t="s">
        <v>83</v>
      </c>
    </row>
    <row r="156" s="2" customFormat="1" ht="21.75" customHeight="1">
      <c r="A156" s="40"/>
      <c r="B156" s="41"/>
      <c r="C156" s="247" t="s">
        <v>279</v>
      </c>
      <c r="D156" s="247" t="s">
        <v>184</v>
      </c>
      <c r="E156" s="248" t="s">
        <v>286</v>
      </c>
      <c r="F156" s="249" t="s">
        <v>287</v>
      </c>
      <c r="G156" s="250" t="s">
        <v>288</v>
      </c>
      <c r="H156" s="251">
        <v>2</v>
      </c>
      <c r="I156" s="252"/>
      <c r="J156" s="253">
        <f>ROUND(I156*H156,2)</f>
        <v>0</v>
      </c>
      <c r="K156" s="249" t="s">
        <v>130</v>
      </c>
      <c r="L156" s="254"/>
      <c r="M156" s="255" t="s">
        <v>19</v>
      </c>
      <c r="N156" s="256" t="s">
        <v>44</v>
      </c>
      <c r="O156" s="86"/>
      <c r="P156" s="215">
        <f>O156*H156</f>
        <v>0</v>
      </c>
      <c r="Q156" s="215">
        <v>0.069000000000000006</v>
      </c>
      <c r="R156" s="215">
        <f>Q156*H156</f>
        <v>0.13800000000000001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176</v>
      </c>
      <c r="AT156" s="217" t="s">
        <v>184</v>
      </c>
      <c r="AU156" s="217" t="s">
        <v>83</v>
      </c>
      <c r="AY156" s="19" t="s">
        <v>124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81</v>
      </c>
      <c r="BK156" s="218">
        <f>ROUND(I156*H156,2)</f>
        <v>0</v>
      </c>
      <c r="BL156" s="19" t="s">
        <v>131</v>
      </c>
      <c r="BM156" s="217" t="s">
        <v>460</v>
      </c>
    </row>
    <row r="157" s="2" customFormat="1" ht="16.5" customHeight="1">
      <c r="A157" s="40"/>
      <c r="B157" s="41"/>
      <c r="C157" s="206" t="s">
        <v>285</v>
      </c>
      <c r="D157" s="206" t="s">
        <v>126</v>
      </c>
      <c r="E157" s="207" t="s">
        <v>461</v>
      </c>
      <c r="F157" s="208" t="s">
        <v>462</v>
      </c>
      <c r="G157" s="209" t="s">
        <v>288</v>
      </c>
      <c r="H157" s="210">
        <v>2</v>
      </c>
      <c r="I157" s="211"/>
      <c r="J157" s="212">
        <f>ROUND(I157*H157,2)</f>
        <v>0</v>
      </c>
      <c r="K157" s="208" t="s">
        <v>130</v>
      </c>
      <c r="L157" s="46"/>
      <c r="M157" s="213" t="s">
        <v>19</v>
      </c>
      <c r="N157" s="214" t="s">
        <v>44</v>
      </c>
      <c r="O157" s="86"/>
      <c r="P157" s="215">
        <f>O157*H157</f>
        <v>0</v>
      </c>
      <c r="Q157" s="215">
        <v>0.10037</v>
      </c>
      <c r="R157" s="215">
        <f>Q157*H157</f>
        <v>0.20074</v>
      </c>
      <c r="S157" s="215">
        <v>0.10000000000000001</v>
      </c>
      <c r="T157" s="216">
        <f>S157*H157</f>
        <v>0.20000000000000001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131</v>
      </c>
      <c r="AT157" s="217" t="s">
        <v>126</v>
      </c>
      <c r="AU157" s="217" t="s">
        <v>83</v>
      </c>
      <c r="AY157" s="19" t="s">
        <v>124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81</v>
      </c>
      <c r="BK157" s="218">
        <f>ROUND(I157*H157,2)</f>
        <v>0</v>
      </c>
      <c r="BL157" s="19" t="s">
        <v>131</v>
      </c>
      <c r="BM157" s="217" t="s">
        <v>463</v>
      </c>
    </row>
    <row r="158" s="2" customFormat="1">
      <c r="A158" s="40"/>
      <c r="B158" s="41"/>
      <c r="C158" s="42"/>
      <c r="D158" s="219" t="s">
        <v>133</v>
      </c>
      <c r="E158" s="42"/>
      <c r="F158" s="220" t="s">
        <v>464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133</v>
      </c>
      <c r="AU158" s="19" t="s">
        <v>83</v>
      </c>
    </row>
    <row r="159" s="2" customFormat="1" ht="16.5" customHeight="1">
      <c r="A159" s="40"/>
      <c r="B159" s="41"/>
      <c r="C159" s="247" t="s">
        <v>290</v>
      </c>
      <c r="D159" s="247" t="s">
        <v>184</v>
      </c>
      <c r="E159" s="248" t="s">
        <v>465</v>
      </c>
      <c r="F159" s="249" t="s">
        <v>466</v>
      </c>
      <c r="G159" s="250" t="s">
        <v>288</v>
      </c>
      <c r="H159" s="251">
        <v>2</v>
      </c>
      <c r="I159" s="252"/>
      <c r="J159" s="253">
        <f>ROUND(I159*H159,2)</f>
        <v>0</v>
      </c>
      <c r="K159" s="249" t="s">
        <v>130</v>
      </c>
      <c r="L159" s="254"/>
      <c r="M159" s="255" t="s">
        <v>19</v>
      </c>
      <c r="N159" s="256" t="s">
        <v>44</v>
      </c>
      <c r="O159" s="86"/>
      <c r="P159" s="215">
        <f>O159*H159</f>
        <v>0</v>
      </c>
      <c r="Q159" s="215">
        <v>0.011100000000000001</v>
      </c>
      <c r="R159" s="215">
        <f>Q159*H159</f>
        <v>0.022200000000000001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176</v>
      </c>
      <c r="AT159" s="217" t="s">
        <v>184</v>
      </c>
      <c r="AU159" s="217" t="s">
        <v>83</v>
      </c>
      <c r="AY159" s="19" t="s">
        <v>124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81</v>
      </c>
      <c r="BK159" s="218">
        <f>ROUND(I159*H159,2)</f>
        <v>0</v>
      </c>
      <c r="BL159" s="19" t="s">
        <v>131</v>
      </c>
      <c r="BM159" s="217" t="s">
        <v>467</v>
      </c>
    </row>
    <row r="160" s="2" customFormat="1" ht="24.15" customHeight="1">
      <c r="A160" s="40"/>
      <c r="B160" s="41"/>
      <c r="C160" s="206" t="s">
        <v>295</v>
      </c>
      <c r="D160" s="206" t="s">
        <v>126</v>
      </c>
      <c r="E160" s="207" t="s">
        <v>291</v>
      </c>
      <c r="F160" s="208" t="s">
        <v>292</v>
      </c>
      <c r="G160" s="209" t="s">
        <v>288</v>
      </c>
      <c r="H160" s="210">
        <v>2</v>
      </c>
      <c r="I160" s="211"/>
      <c r="J160" s="212">
        <f>ROUND(I160*H160,2)</f>
        <v>0</v>
      </c>
      <c r="K160" s="208" t="s">
        <v>130</v>
      </c>
      <c r="L160" s="46"/>
      <c r="M160" s="213" t="s">
        <v>19</v>
      </c>
      <c r="N160" s="214" t="s">
        <v>44</v>
      </c>
      <c r="O160" s="86"/>
      <c r="P160" s="215">
        <f>O160*H160</f>
        <v>0</v>
      </c>
      <c r="Q160" s="215">
        <v>0.53325999999999996</v>
      </c>
      <c r="R160" s="215">
        <f>Q160*H160</f>
        <v>1.0665199999999999</v>
      </c>
      <c r="S160" s="215">
        <v>0.29999999999999999</v>
      </c>
      <c r="T160" s="216">
        <f>S160*H160</f>
        <v>0.59999999999999998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131</v>
      </c>
      <c r="AT160" s="217" t="s">
        <v>126</v>
      </c>
      <c r="AU160" s="217" t="s">
        <v>83</v>
      </c>
      <c r="AY160" s="19" t="s">
        <v>124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81</v>
      </c>
      <c r="BK160" s="218">
        <f>ROUND(I160*H160,2)</f>
        <v>0</v>
      </c>
      <c r="BL160" s="19" t="s">
        <v>131</v>
      </c>
      <c r="BM160" s="217" t="s">
        <v>468</v>
      </c>
    </row>
    <row r="161" s="2" customFormat="1">
      <c r="A161" s="40"/>
      <c r="B161" s="41"/>
      <c r="C161" s="42"/>
      <c r="D161" s="219" t="s">
        <v>133</v>
      </c>
      <c r="E161" s="42"/>
      <c r="F161" s="220" t="s">
        <v>294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133</v>
      </c>
      <c r="AU161" s="19" t="s">
        <v>83</v>
      </c>
    </row>
    <row r="162" s="2" customFormat="1" ht="16.5" customHeight="1">
      <c r="A162" s="40"/>
      <c r="B162" s="41"/>
      <c r="C162" s="247" t="s">
        <v>300</v>
      </c>
      <c r="D162" s="247" t="s">
        <v>184</v>
      </c>
      <c r="E162" s="248" t="s">
        <v>296</v>
      </c>
      <c r="F162" s="249" t="s">
        <v>297</v>
      </c>
      <c r="G162" s="250" t="s">
        <v>288</v>
      </c>
      <c r="H162" s="251">
        <v>2</v>
      </c>
      <c r="I162" s="252"/>
      <c r="J162" s="253">
        <f>ROUND(I162*H162,2)</f>
        <v>0</v>
      </c>
      <c r="K162" s="249" t="s">
        <v>130</v>
      </c>
      <c r="L162" s="254"/>
      <c r="M162" s="255" t="s">
        <v>19</v>
      </c>
      <c r="N162" s="256" t="s">
        <v>44</v>
      </c>
      <c r="O162" s="86"/>
      <c r="P162" s="215">
        <f>O162*H162</f>
        <v>0</v>
      </c>
      <c r="Q162" s="215">
        <v>0.050599999999999999</v>
      </c>
      <c r="R162" s="215">
        <f>Q162*H162</f>
        <v>0.1012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176</v>
      </c>
      <c r="AT162" s="217" t="s">
        <v>184</v>
      </c>
      <c r="AU162" s="217" t="s">
        <v>83</v>
      </c>
      <c r="AY162" s="19" t="s">
        <v>124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81</v>
      </c>
      <c r="BK162" s="218">
        <f>ROUND(I162*H162,2)</f>
        <v>0</v>
      </c>
      <c r="BL162" s="19" t="s">
        <v>131</v>
      </c>
      <c r="BM162" s="217" t="s">
        <v>469</v>
      </c>
    </row>
    <row r="163" s="2" customFormat="1" ht="16.5" customHeight="1">
      <c r="A163" s="40"/>
      <c r="B163" s="41"/>
      <c r="C163" s="206" t="s">
        <v>306</v>
      </c>
      <c r="D163" s="206" t="s">
        <v>126</v>
      </c>
      <c r="E163" s="207" t="s">
        <v>470</v>
      </c>
      <c r="F163" s="208" t="s">
        <v>471</v>
      </c>
      <c r="G163" s="209" t="s">
        <v>288</v>
      </c>
      <c r="H163" s="210">
        <v>1</v>
      </c>
      <c r="I163" s="211"/>
      <c r="J163" s="212">
        <f>ROUND(I163*H163,2)</f>
        <v>0</v>
      </c>
      <c r="K163" s="208" t="s">
        <v>19</v>
      </c>
      <c r="L163" s="46"/>
      <c r="M163" s="213" t="s">
        <v>19</v>
      </c>
      <c r="N163" s="214" t="s">
        <v>44</v>
      </c>
      <c r="O163" s="86"/>
      <c r="P163" s="215">
        <f>O163*H163</f>
        <v>0</v>
      </c>
      <c r="Q163" s="215">
        <v>0.12422</v>
      </c>
      <c r="R163" s="215">
        <f>Q163*H163</f>
        <v>0.12422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131</v>
      </c>
      <c r="AT163" s="217" t="s">
        <v>126</v>
      </c>
      <c r="AU163" s="217" t="s">
        <v>83</v>
      </c>
      <c r="AY163" s="19" t="s">
        <v>124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81</v>
      </c>
      <c r="BK163" s="218">
        <f>ROUND(I163*H163,2)</f>
        <v>0</v>
      </c>
      <c r="BL163" s="19" t="s">
        <v>131</v>
      </c>
      <c r="BM163" s="217" t="s">
        <v>472</v>
      </c>
    </row>
    <row r="164" s="12" customFormat="1" ht="22.8" customHeight="1">
      <c r="A164" s="12"/>
      <c r="B164" s="190"/>
      <c r="C164" s="191"/>
      <c r="D164" s="192" t="s">
        <v>72</v>
      </c>
      <c r="E164" s="204" t="s">
        <v>183</v>
      </c>
      <c r="F164" s="204" t="s">
        <v>299</v>
      </c>
      <c r="G164" s="191"/>
      <c r="H164" s="191"/>
      <c r="I164" s="194"/>
      <c r="J164" s="205">
        <f>BK164</f>
        <v>0</v>
      </c>
      <c r="K164" s="191"/>
      <c r="L164" s="196"/>
      <c r="M164" s="197"/>
      <c r="N164" s="198"/>
      <c r="O164" s="198"/>
      <c r="P164" s="199">
        <f>SUM(P165:P208)</f>
        <v>0</v>
      </c>
      <c r="Q164" s="198"/>
      <c r="R164" s="199">
        <f>SUM(R165:R208)</f>
        <v>51.734960659999999</v>
      </c>
      <c r="S164" s="198"/>
      <c r="T164" s="200">
        <f>SUM(T165:T208)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1" t="s">
        <v>81</v>
      </c>
      <c r="AT164" s="202" t="s">
        <v>72</v>
      </c>
      <c r="AU164" s="202" t="s">
        <v>81</v>
      </c>
      <c r="AY164" s="201" t="s">
        <v>124</v>
      </c>
      <c r="BK164" s="203">
        <f>SUM(BK165:BK208)</f>
        <v>0</v>
      </c>
    </row>
    <row r="165" s="2" customFormat="1" ht="16.5" customHeight="1">
      <c r="A165" s="40"/>
      <c r="B165" s="41"/>
      <c r="C165" s="206" t="s">
        <v>311</v>
      </c>
      <c r="D165" s="206" t="s">
        <v>126</v>
      </c>
      <c r="E165" s="207" t="s">
        <v>473</v>
      </c>
      <c r="F165" s="208" t="s">
        <v>474</v>
      </c>
      <c r="G165" s="209" t="s">
        <v>129</v>
      </c>
      <c r="H165" s="210">
        <v>32</v>
      </c>
      <c r="I165" s="211"/>
      <c r="J165" s="212">
        <f>ROUND(I165*H165,2)</f>
        <v>0</v>
      </c>
      <c r="K165" s="208" t="s">
        <v>130</v>
      </c>
      <c r="L165" s="46"/>
      <c r="M165" s="213" t="s">
        <v>19</v>
      </c>
      <c r="N165" s="214" t="s">
        <v>44</v>
      </c>
      <c r="O165" s="86"/>
      <c r="P165" s="215">
        <f>O165*H165</f>
        <v>0</v>
      </c>
      <c r="Q165" s="215">
        <v>0.0014499999999999999</v>
      </c>
      <c r="R165" s="215">
        <f>Q165*H165</f>
        <v>0.046399999999999997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131</v>
      </c>
      <c r="AT165" s="217" t="s">
        <v>126</v>
      </c>
      <c r="AU165" s="217" t="s">
        <v>83</v>
      </c>
      <c r="AY165" s="19" t="s">
        <v>124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81</v>
      </c>
      <c r="BK165" s="218">
        <f>ROUND(I165*H165,2)</f>
        <v>0</v>
      </c>
      <c r="BL165" s="19" t="s">
        <v>131</v>
      </c>
      <c r="BM165" s="217" t="s">
        <v>475</v>
      </c>
    </row>
    <row r="166" s="2" customFormat="1">
      <c r="A166" s="40"/>
      <c r="B166" s="41"/>
      <c r="C166" s="42"/>
      <c r="D166" s="219" t="s">
        <v>133</v>
      </c>
      <c r="E166" s="42"/>
      <c r="F166" s="220" t="s">
        <v>476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133</v>
      </c>
      <c r="AU166" s="19" t="s">
        <v>83</v>
      </c>
    </row>
    <row r="167" s="13" customFormat="1">
      <c r="A167" s="13"/>
      <c r="B167" s="224"/>
      <c r="C167" s="225"/>
      <c r="D167" s="226" t="s">
        <v>135</v>
      </c>
      <c r="E167" s="227" t="s">
        <v>19</v>
      </c>
      <c r="F167" s="228" t="s">
        <v>477</v>
      </c>
      <c r="G167" s="225"/>
      <c r="H167" s="229">
        <v>32</v>
      </c>
      <c r="I167" s="230"/>
      <c r="J167" s="225"/>
      <c r="K167" s="225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135</v>
      </c>
      <c r="AU167" s="235" t="s">
        <v>83</v>
      </c>
      <c r="AV167" s="13" t="s">
        <v>83</v>
      </c>
      <c r="AW167" s="13" t="s">
        <v>34</v>
      </c>
      <c r="AX167" s="13" t="s">
        <v>81</v>
      </c>
      <c r="AY167" s="235" t="s">
        <v>124</v>
      </c>
    </row>
    <row r="168" s="2" customFormat="1" ht="24.15" customHeight="1">
      <c r="A168" s="40"/>
      <c r="B168" s="41"/>
      <c r="C168" s="206" t="s">
        <v>317</v>
      </c>
      <c r="D168" s="206" t="s">
        <v>126</v>
      </c>
      <c r="E168" s="207" t="s">
        <v>478</v>
      </c>
      <c r="F168" s="208" t="s">
        <v>479</v>
      </c>
      <c r="G168" s="209" t="s">
        <v>129</v>
      </c>
      <c r="H168" s="210">
        <v>32</v>
      </c>
      <c r="I168" s="211"/>
      <c r="J168" s="212">
        <f>ROUND(I168*H168,2)</f>
        <v>0</v>
      </c>
      <c r="K168" s="208" t="s">
        <v>130</v>
      </c>
      <c r="L168" s="46"/>
      <c r="M168" s="213" t="s">
        <v>19</v>
      </c>
      <c r="N168" s="214" t="s">
        <v>44</v>
      </c>
      <c r="O168" s="86"/>
      <c r="P168" s="215">
        <f>O168*H168</f>
        <v>0</v>
      </c>
      <c r="Q168" s="215">
        <v>1.0000000000000001E-05</v>
      </c>
      <c r="R168" s="215">
        <f>Q168*H168</f>
        <v>0.00032000000000000003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131</v>
      </c>
      <c r="AT168" s="217" t="s">
        <v>126</v>
      </c>
      <c r="AU168" s="217" t="s">
        <v>83</v>
      </c>
      <c r="AY168" s="19" t="s">
        <v>124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81</v>
      </c>
      <c r="BK168" s="218">
        <f>ROUND(I168*H168,2)</f>
        <v>0</v>
      </c>
      <c r="BL168" s="19" t="s">
        <v>131</v>
      </c>
      <c r="BM168" s="217" t="s">
        <v>480</v>
      </c>
    </row>
    <row r="169" s="2" customFormat="1">
      <c r="A169" s="40"/>
      <c r="B169" s="41"/>
      <c r="C169" s="42"/>
      <c r="D169" s="219" t="s">
        <v>133</v>
      </c>
      <c r="E169" s="42"/>
      <c r="F169" s="220" t="s">
        <v>481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133</v>
      </c>
      <c r="AU169" s="19" t="s">
        <v>83</v>
      </c>
    </row>
    <row r="170" s="2" customFormat="1" ht="24.15" customHeight="1">
      <c r="A170" s="40"/>
      <c r="B170" s="41"/>
      <c r="C170" s="206" t="s">
        <v>322</v>
      </c>
      <c r="D170" s="206" t="s">
        <v>126</v>
      </c>
      <c r="E170" s="207" t="s">
        <v>301</v>
      </c>
      <c r="F170" s="208" t="s">
        <v>302</v>
      </c>
      <c r="G170" s="209" t="s">
        <v>171</v>
      </c>
      <c r="H170" s="210">
        <v>187.19999999999999</v>
      </c>
      <c r="I170" s="211"/>
      <c r="J170" s="212">
        <f>ROUND(I170*H170,2)</f>
        <v>0</v>
      </c>
      <c r="K170" s="208" t="s">
        <v>130</v>
      </c>
      <c r="L170" s="46"/>
      <c r="M170" s="213" t="s">
        <v>19</v>
      </c>
      <c r="N170" s="214" t="s">
        <v>44</v>
      </c>
      <c r="O170" s="86"/>
      <c r="P170" s="215">
        <f>O170*H170</f>
        <v>0</v>
      </c>
      <c r="Q170" s="215">
        <v>0.15540000000000001</v>
      </c>
      <c r="R170" s="215">
        <f>Q170*H170</f>
        <v>29.090879999999999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131</v>
      </c>
      <c r="AT170" s="217" t="s">
        <v>126</v>
      </c>
      <c r="AU170" s="217" t="s">
        <v>83</v>
      </c>
      <c r="AY170" s="19" t="s">
        <v>124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81</v>
      </c>
      <c r="BK170" s="218">
        <f>ROUND(I170*H170,2)</f>
        <v>0</v>
      </c>
      <c r="BL170" s="19" t="s">
        <v>131</v>
      </c>
      <c r="BM170" s="217" t="s">
        <v>482</v>
      </c>
    </row>
    <row r="171" s="2" customFormat="1">
      <c r="A171" s="40"/>
      <c r="B171" s="41"/>
      <c r="C171" s="42"/>
      <c r="D171" s="219" t="s">
        <v>133</v>
      </c>
      <c r="E171" s="42"/>
      <c r="F171" s="220" t="s">
        <v>304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133</v>
      </c>
      <c r="AU171" s="19" t="s">
        <v>83</v>
      </c>
    </row>
    <row r="172" s="13" customFormat="1">
      <c r="A172" s="13"/>
      <c r="B172" s="224"/>
      <c r="C172" s="225"/>
      <c r="D172" s="226" t="s">
        <v>135</v>
      </c>
      <c r="E172" s="227" t="s">
        <v>19</v>
      </c>
      <c r="F172" s="228" t="s">
        <v>483</v>
      </c>
      <c r="G172" s="225"/>
      <c r="H172" s="229">
        <v>172.19999999999999</v>
      </c>
      <c r="I172" s="230"/>
      <c r="J172" s="225"/>
      <c r="K172" s="225"/>
      <c r="L172" s="231"/>
      <c r="M172" s="232"/>
      <c r="N172" s="233"/>
      <c r="O172" s="233"/>
      <c r="P172" s="233"/>
      <c r="Q172" s="233"/>
      <c r="R172" s="233"/>
      <c r="S172" s="233"/>
      <c r="T172" s="23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5" t="s">
        <v>135</v>
      </c>
      <c r="AU172" s="235" t="s">
        <v>83</v>
      </c>
      <c r="AV172" s="13" t="s">
        <v>83</v>
      </c>
      <c r="AW172" s="13" t="s">
        <v>34</v>
      </c>
      <c r="AX172" s="13" t="s">
        <v>73</v>
      </c>
      <c r="AY172" s="235" t="s">
        <v>124</v>
      </c>
    </row>
    <row r="173" s="13" customFormat="1">
      <c r="A173" s="13"/>
      <c r="B173" s="224"/>
      <c r="C173" s="225"/>
      <c r="D173" s="226" t="s">
        <v>135</v>
      </c>
      <c r="E173" s="227" t="s">
        <v>19</v>
      </c>
      <c r="F173" s="228" t="s">
        <v>218</v>
      </c>
      <c r="G173" s="225"/>
      <c r="H173" s="229">
        <v>15</v>
      </c>
      <c r="I173" s="230"/>
      <c r="J173" s="225"/>
      <c r="K173" s="225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135</v>
      </c>
      <c r="AU173" s="235" t="s">
        <v>83</v>
      </c>
      <c r="AV173" s="13" t="s">
        <v>83</v>
      </c>
      <c r="AW173" s="13" t="s">
        <v>34</v>
      </c>
      <c r="AX173" s="13" t="s">
        <v>73</v>
      </c>
      <c r="AY173" s="235" t="s">
        <v>124</v>
      </c>
    </row>
    <row r="174" s="14" customFormat="1">
      <c r="A174" s="14"/>
      <c r="B174" s="236"/>
      <c r="C174" s="237"/>
      <c r="D174" s="226" t="s">
        <v>135</v>
      </c>
      <c r="E174" s="238" t="s">
        <v>19</v>
      </c>
      <c r="F174" s="239" t="s">
        <v>143</v>
      </c>
      <c r="G174" s="237"/>
      <c r="H174" s="240">
        <v>187.19999999999999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6" t="s">
        <v>135</v>
      </c>
      <c r="AU174" s="246" t="s">
        <v>83</v>
      </c>
      <c r="AV174" s="14" t="s">
        <v>131</v>
      </c>
      <c r="AW174" s="14" t="s">
        <v>34</v>
      </c>
      <c r="AX174" s="14" t="s">
        <v>81</v>
      </c>
      <c r="AY174" s="246" t="s">
        <v>124</v>
      </c>
    </row>
    <row r="175" s="2" customFormat="1" ht="16.5" customHeight="1">
      <c r="A175" s="40"/>
      <c r="B175" s="41"/>
      <c r="C175" s="247" t="s">
        <v>329</v>
      </c>
      <c r="D175" s="247" t="s">
        <v>184</v>
      </c>
      <c r="E175" s="248" t="s">
        <v>484</v>
      </c>
      <c r="F175" s="249" t="s">
        <v>485</v>
      </c>
      <c r="G175" s="250" t="s">
        <v>171</v>
      </c>
      <c r="H175" s="251">
        <v>73.439999999999998</v>
      </c>
      <c r="I175" s="252"/>
      <c r="J175" s="253">
        <f>ROUND(I175*H175,2)</f>
        <v>0</v>
      </c>
      <c r="K175" s="249" t="s">
        <v>130</v>
      </c>
      <c r="L175" s="254"/>
      <c r="M175" s="255" t="s">
        <v>19</v>
      </c>
      <c r="N175" s="256" t="s">
        <v>44</v>
      </c>
      <c r="O175" s="86"/>
      <c r="P175" s="215">
        <f>O175*H175</f>
        <v>0</v>
      </c>
      <c r="Q175" s="215">
        <v>0.048300000000000003</v>
      </c>
      <c r="R175" s="215">
        <f>Q175*H175</f>
        <v>3.5471520000000001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176</v>
      </c>
      <c r="AT175" s="217" t="s">
        <v>184</v>
      </c>
      <c r="AU175" s="217" t="s">
        <v>83</v>
      </c>
      <c r="AY175" s="19" t="s">
        <v>124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81</v>
      </c>
      <c r="BK175" s="218">
        <f>ROUND(I175*H175,2)</f>
        <v>0</v>
      </c>
      <c r="BL175" s="19" t="s">
        <v>131</v>
      </c>
      <c r="BM175" s="217" t="s">
        <v>486</v>
      </c>
    </row>
    <row r="176" s="13" customFormat="1">
      <c r="A176" s="13"/>
      <c r="B176" s="224"/>
      <c r="C176" s="225"/>
      <c r="D176" s="226" t="s">
        <v>135</v>
      </c>
      <c r="E176" s="227" t="s">
        <v>19</v>
      </c>
      <c r="F176" s="228" t="s">
        <v>487</v>
      </c>
      <c r="G176" s="225"/>
      <c r="H176" s="229">
        <v>57</v>
      </c>
      <c r="I176" s="230"/>
      <c r="J176" s="225"/>
      <c r="K176" s="225"/>
      <c r="L176" s="231"/>
      <c r="M176" s="232"/>
      <c r="N176" s="233"/>
      <c r="O176" s="233"/>
      <c r="P176" s="233"/>
      <c r="Q176" s="233"/>
      <c r="R176" s="233"/>
      <c r="S176" s="233"/>
      <c r="T176" s="23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5" t="s">
        <v>135</v>
      </c>
      <c r="AU176" s="235" t="s">
        <v>83</v>
      </c>
      <c r="AV176" s="13" t="s">
        <v>83</v>
      </c>
      <c r="AW176" s="13" t="s">
        <v>34</v>
      </c>
      <c r="AX176" s="13" t="s">
        <v>73</v>
      </c>
      <c r="AY176" s="235" t="s">
        <v>124</v>
      </c>
    </row>
    <row r="177" s="13" customFormat="1">
      <c r="A177" s="13"/>
      <c r="B177" s="224"/>
      <c r="C177" s="225"/>
      <c r="D177" s="226" t="s">
        <v>135</v>
      </c>
      <c r="E177" s="227" t="s">
        <v>19</v>
      </c>
      <c r="F177" s="228" t="s">
        <v>218</v>
      </c>
      <c r="G177" s="225"/>
      <c r="H177" s="229">
        <v>15</v>
      </c>
      <c r="I177" s="230"/>
      <c r="J177" s="225"/>
      <c r="K177" s="225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135</v>
      </c>
      <c r="AU177" s="235" t="s">
        <v>83</v>
      </c>
      <c r="AV177" s="13" t="s">
        <v>83</v>
      </c>
      <c r="AW177" s="13" t="s">
        <v>34</v>
      </c>
      <c r="AX177" s="13" t="s">
        <v>73</v>
      </c>
      <c r="AY177" s="235" t="s">
        <v>124</v>
      </c>
    </row>
    <row r="178" s="14" customFormat="1">
      <c r="A178" s="14"/>
      <c r="B178" s="236"/>
      <c r="C178" s="237"/>
      <c r="D178" s="226" t="s">
        <v>135</v>
      </c>
      <c r="E178" s="238" t="s">
        <v>19</v>
      </c>
      <c r="F178" s="239" t="s">
        <v>143</v>
      </c>
      <c r="G178" s="237"/>
      <c r="H178" s="240">
        <v>72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6" t="s">
        <v>135</v>
      </c>
      <c r="AU178" s="246" t="s">
        <v>83</v>
      </c>
      <c r="AV178" s="14" t="s">
        <v>131</v>
      </c>
      <c r="AW178" s="14" t="s">
        <v>34</v>
      </c>
      <c r="AX178" s="14" t="s">
        <v>81</v>
      </c>
      <c r="AY178" s="246" t="s">
        <v>124</v>
      </c>
    </row>
    <row r="179" s="13" customFormat="1">
      <c r="A179" s="13"/>
      <c r="B179" s="224"/>
      <c r="C179" s="225"/>
      <c r="D179" s="226" t="s">
        <v>135</v>
      </c>
      <c r="E179" s="225"/>
      <c r="F179" s="228" t="s">
        <v>488</v>
      </c>
      <c r="G179" s="225"/>
      <c r="H179" s="229">
        <v>73.439999999999998</v>
      </c>
      <c r="I179" s="230"/>
      <c r="J179" s="225"/>
      <c r="K179" s="225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135</v>
      </c>
      <c r="AU179" s="235" t="s">
        <v>83</v>
      </c>
      <c r="AV179" s="13" t="s">
        <v>83</v>
      </c>
      <c r="AW179" s="13" t="s">
        <v>4</v>
      </c>
      <c r="AX179" s="13" t="s">
        <v>81</v>
      </c>
      <c r="AY179" s="235" t="s">
        <v>124</v>
      </c>
    </row>
    <row r="180" s="2" customFormat="1" ht="16.5" customHeight="1">
      <c r="A180" s="40"/>
      <c r="B180" s="41"/>
      <c r="C180" s="247" t="s">
        <v>335</v>
      </c>
      <c r="D180" s="247" t="s">
        <v>184</v>
      </c>
      <c r="E180" s="248" t="s">
        <v>489</v>
      </c>
      <c r="F180" s="249" t="s">
        <v>490</v>
      </c>
      <c r="G180" s="250" t="s">
        <v>171</v>
      </c>
      <c r="H180" s="251">
        <v>6.1200000000000001</v>
      </c>
      <c r="I180" s="252"/>
      <c r="J180" s="253">
        <f>ROUND(I180*H180,2)</f>
        <v>0</v>
      </c>
      <c r="K180" s="249" t="s">
        <v>130</v>
      </c>
      <c r="L180" s="254"/>
      <c r="M180" s="255" t="s">
        <v>19</v>
      </c>
      <c r="N180" s="256" t="s">
        <v>44</v>
      </c>
      <c r="O180" s="86"/>
      <c r="P180" s="215">
        <f>O180*H180</f>
        <v>0</v>
      </c>
      <c r="Q180" s="215">
        <v>0.065670000000000006</v>
      </c>
      <c r="R180" s="215">
        <f>Q180*H180</f>
        <v>0.40190040000000005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176</v>
      </c>
      <c r="AT180" s="217" t="s">
        <v>184</v>
      </c>
      <c r="AU180" s="217" t="s">
        <v>83</v>
      </c>
      <c r="AY180" s="19" t="s">
        <v>124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81</v>
      </c>
      <c r="BK180" s="218">
        <f>ROUND(I180*H180,2)</f>
        <v>0</v>
      </c>
      <c r="BL180" s="19" t="s">
        <v>131</v>
      </c>
      <c r="BM180" s="217" t="s">
        <v>491</v>
      </c>
    </row>
    <row r="181" s="13" customFormat="1">
      <c r="A181" s="13"/>
      <c r="B181" s="224"/>
      <c r="C181" s="225"/>
      <c r="D181" s="226" t="s">
        <v>135</v>
      </c>
      <c r="E181" s="225"/>
      <c r="F181" s="228" t="s">
        <v>492</v>
      </c>
      <c r="G181" s="225"/>
      <c r="H181" s="229">
        <v>6.1200000000000001</v>
      </c>
      <c r="I181" s="230"/>
      <c r="J181" s="225"/>
      <c r="K181" s="225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135</v>
      </c>
      <c r="AU181" s="235" t="s">
        <v>83</v>
      </c>
      <c r="AV181" s="13" t="s">
        <v>83</v>
      </c>
      <c r="AW181" s="13" t="s">
        <v>4</v>
      </c>
      <c r="AX181" s="13" t="s">
        <v>81</v>
      </c>
      <c r="AY181" s="235" t="s">
        <v>124</v>
      </c>
    </row>
    <row r="182" s="2" customFormat="1" ht="16.5" customHeight="1">
      <c r="A182" s="40"/>
      <c r="B182" s="41"/>
      <c r="C182" s="247" t="s">
        <v>341</v>
      </c>
      <c r="D182" s="247" t="s">
        <v>184</v>
      </c>
      <c r="E182" s="248" t="s">
        <v>307</v>
      </c>
      <c r="F182" s="249" t="s">
        <v>308</v>
      </c>
      <c r="G182" s="250" t="s">
        <v>171</v>
      </c>
      <c r="H182" s="251">
        <v>111.384</v>
      </c>
      <c r="I182" s="252"/>
      <c r="J182" s="253">
        <f>ROUND(I182*H182,2)</f>
        <v>0</v>
      </c>
      <c r="K182" s="249" t="s">
        <v>130</v>
      </c>
      <c r="L182" s="254"/>
      <c r="M182" s="255" t="s">
        <v>19</v>
      </c>
      <c r="N182" s="256" t="s">
        <v>44</v>
      </c>
      <c r="O182" s="86"/>
      <c r="P182" s="215">
        <f>O182*H182</f>
        <v>0</v>
      </c>
      <c r="Q182" s="215">
        <v>0.080000000000000002</v>
      </c>
      <c r="R182" s="215">
        <f>Q182*H182</f>
        <v>8.9107199999999995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176</v>
      </c>
      <c r="AT182" s="217" t="s">
        <v>184</v>
      </c>
      <c r="AU182" s="217" t="s">
        <v>83</v>
      </c>
      <c r="AY182" s="19" t="s">
        <v>124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81</v>
      </c>
      <c r="BK182" s="218">
        <f>ROUND(I182*H182,2)</f>
        <v>0</v>
      </c>
      <c r="BL182" s="19" t="s">
        <v>131</v>
      </c>
      <c r="BM182" s="217" t="s">
        <v>493</v>
      </c>
    </row>
    <row r="183" s="13" customFormat="1">
      <c r="A183" s="13"/>
      <c r="B183" s="224"/>
      <c r="C183" s="225"/>
      <c r="D183" s="226" t="s">
        <v>135</v>
      </c>
      <c r="E183" s="227" t="s">
        <v>19</v>
      </c>
      <c r="F183" s="228" t="s">
        <v>494</v>
      </c>
      <c r="G183" s="225"/>
      <c r="H183" s="229">
        <v>109.2</v>
      </c>
      <c r="I183" s="230"/>
      <c r="J183" s="225"/>
      <c r="K183" s="225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135</v>
      </c>
      <c r="AU183" s="235" t="s">
        <v>83</v>
      </c>
      <c r="AV183" s="13" t="s">
        <v>83</v>
      </c>
      <c r="AW183" s="13" t="s">
        <v>34</v>
      </c>
      <c r="AX183" s="13" t="s">
        <v>81</v>
      </c>
      <c r="AY183" s="235" t="s">
        <v>124</v>
      </c>
    </row>
    <row r="184" s="13" customFormat="1">
      <c r="A184" s="13"/>
      <c r="B184" s="224"/>
      <c r="C184" s="225"/>
      <c r="D184" s="226" t="s">
        <v>135</v>
      </c>
      <c r="E184" s="225"/>
      <c r="F184" s="228" t="s">
        <v>495</v>
      </c>
      <c r="G184" s="225"/>
      <c r="H184" s="229">
        <v>111.384</v>
      </c>
      <c r="I184" s="230"/>
      <c r="J184" s="225"/>
      <c r="K184" s="225"/>
      <c r="L184" s="231"/>
      <c r="M184" s="232"/>
      <c r="N184" s="233"/>
      <c r="O184" s="233"/>
      <c r="P184" s="233"/>
      <c r="Q184" s="233"/>
      <c r="R184" s="233"/>
      <c r="S184" s="233"/>
      <c r="T184" s="23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5" t="s">
        <v>135</v>
      </c>
      <c r="AU184" s="235" t="s">
        <v>83</v>
      </c>
      <c r="AV184" s="13" t="s">
        <v>83</v>
      </c>
      <c r="AW184" s="13" t="s">
        <v>4</v>
      </c>
      <c r="AX184" s="13" t="s">
        <v>81</v>
      </c>
      <c r="AY184" s="235" t="s">
        <v>124</v>
      </c>
    </row>
    <row r="185" s="2" customFormat="1" ht="24.15" customHeight="1">
      <c r="A185" s="40"/>
      <c r="B185" s="41"/>
      <c r="C185" s="206" t="s">
        <v>347</v>
      </c>
      <c r="D185" s="206" t="s">
        <v>126</v>
      </c>
      <c r="E185" s="207" t="s">
        <v>496</v>
      </c>
      <c r="F185" s="208" t="s">
        <v>497</v>
      </c>
      <c r="G185" s="209" t="s">
        <v>171</v>
      </c>
      <c r="H185" s="210">
        <v>3</v>
      </c>
      <c r="I185" s="211"/>
      <c r="J185" s="212">
        <f>ROUND(I185*H185,2)</f>
        <v>0</v>
      </c>
      <c r="K185" s="208" t="s">
        <v>130</v>
      </c>
      <c r="L185" s="46"/>
      <c r="M185" s="213" t="s">
        <v>19</v>
      </c>
      <c r="N185" s="214" t="s">
        <v>44</v>
      </c>
      <c r="O185" s="86"/>
      <c r="P185" s="215">
        <f>O185*H185</f>
        <v>0</v>
      </c>
      <c r="Q185" s="215">
        <v>0.14066999999999999</v>
      </c>
      <c r="R185" s="215">
        <f>Q185*H185</f>
        <v>0.42201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131</v>
      </c>
      <c r="AT185" s="217" t="s">
        <v>126</v>
      </c>
      <c r="AU185" s="217" t="s">
        <v>83</v>
      </c>
      <c r="AY185" s="19" t="s">
        <v>124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81</v>
      </c>
      <c r="BK185" s="218">
        <f>ROUND(I185*H185,2)</f>
        <v>0</v>
      </c>
      <c r="BL185" s="19" t="s">
        <v>131</v>
      </c>
      <c r="BM185" s="217" t="s">
        <v>498</v>
      </c>
    </row>
    <row r="186" s="2" customFormat="1">
      <c r="A186" s="40"/>
      <c r="B186" s="41"/>
      <c r="C186" s="42"/>
      <c r="D186" s="219" t="s">
        <v>133</v>
      </c>
      <c r="E186" s="42"/>
      <c r="F186" s="220" t="s">
        <v>499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133</v>
      </c>
      <c r="AU186" s="19" t="s">
        <v>83</v>
      </c>
    </row>
    <row r="187" s="13" customFormat="1">
      <c r="A187" s="13"/>
      <c r="B187" s="224"/>
      <c r="C187" s="225"/>
      <c r="D187" s="226" t="s">
        <v>135</v>
      </c>
      <c r="E187" s="227" t="s">
        <v>19</v>
      </c>
      <c r="F187" s="228" t="s">
        <v>500</v>
      </c>
      <c r="G187" s="225"/>
      <c r="H187" s="229">
        <v>3</v>
      </c>
      <c r="I187" s="230"/>
      <c r="J187" s="225"/>
      <c r="K187" s="225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135</v>
      </c>
      <c r="AU187" s="235" t="s">
        <v>83</v>
      </c>
      <c r="AV187" s="13" t="s">
        <v>83</v>
      </c>
      <c r="AW187" s="13" t="s">
        <v>34</v>
      </c>
      <c r="AX187" s="13" t="s">
        <v>81</v>
      </c>
      <c r="AY187" s="235" t="s">
        <v>124</v>
      </c>
    </row>
    <row r="188" s="2" customFormat="1" ht="16.5" customHeight="1">
      <c r="A188" s="40"/>
      <c r="B188" s="41"/>
      <c r="C188" s="206" t="s">
        <v>354</v>
      </c>
      <c r="D188" s="206" t="s">
        <v>126</v>
      </c>
      <c r="E188" s="207" t="s">
        <v>323</v>
      </c>
      <c r="F188" s="208" t="s">
        <v>324</v>
      </c>
      <c r="G188" s="209" t="s">
        <v>179</v>
      </c>
      <c r="H188" s="210">
        <v>3.7890000000000001</v>
      </c>
      <c r="I188" s="211"/>
      <c r="J188" s="212">
        <f>ROUND(I188*H188,2)</f>
        <v>0</v>
      </c>
      <c r="K188" s="208" t="s">
        <v>130</v>
      </c>
      <c r="L188" s="46"/>
      <c r="M188" s="213" t="s">
        <v>19</v>
      </c>
      <c r="N188" s="214" t="s">
        <v>44</v>
      </c>
      <c r="O188" s="86"/>
      <c r="P188" s="215">
        <f>O188*H188</f>
        <v>0</v>
      </c>
      <c r="Q188" s="215">
        <v>2.2563399999999998</v>
      </c>
      <c r="R188" s="215">
        <f>Q188*H188</f>
        <v>8.5492722600000004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131</v>
      </c>
      <c r="AT188" s="217" t="s">
        <v>126</v>
      </c>
      <c r="AU188" s="217" t="s">
        <v>83</v>
      </c>
      <c r="AY188" s="19" t="s">
        <v>124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81</v>
      </c>
      <c r="BK188" s="218">
        <f>ROUND(I188*H188,2)</f>
        <v>0</v>
      </c>
      <c r="BL188" s="19" t="s">
        <v>131</v>
      </c>
      <c r="BM188" s="217" t="s">
        <v>501</v>
      </c>
    </row>
    <row r="189" s="2" customFormat="1">
      <c r="A189" s="40"/>
      <c r="B189" s="41"/>
      <c r="C189" s="42"/>
      <c r="D189" s="219" t="s">
        <v>133</v>
      </c>
      <c r="E189" s="42"/>
      <c r="F189" s="220" t="s">
        <v>326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133</v>
      </c>
      <c r="AU189" s="19" t="s">
        <v>83</v>
      </c>
    </row>
    <row r="190" s="15" customFormat="1">
      <c r="A190" s="15"/>
      <c r="B190" s="257"/>
      <c r="C190" s="258"/>
      <c r="D190" s="226" t="s">
        <v>135</v>
      </c>
      <c r="E190" s="259" t="s">
        <v>19</v>
      </c>
      <c r="F190" s="260" t="s">
        <v>327</v>
      </c>
      <c r="G190" s="258"/>
      <c r="H190" s="259" t="s">
        <v>19</v>
      </c>
      <c r="I190" s="261"/>
      <c r="J190" s="258"/>
      <c r="K190" s="258"/>
      <c r="L190" s="262"/>
      <c r="M190" s="263"/>
      <c r="N190" s="264"/>
      <c r="O190" s="264"/>
      <c r="P190" s="264"/>
      <c r="Q190" s="264"/>
      <c r="R190" s="264"/>
      <c r="S190" s="264"/>
      <c r="T190" s="26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6" t="s">
        <v>135</v>
      </c>
      <c r="AU190" s="266" t="s">
        <v>83</v>
      </c>
      <c r="AV190" s="15" t="s">
        <v>81</v>
      </c>
      <c r="AW190" s="15" t="s">
        <v>34</v>
      </c>
      <c r="AX190" s="15" t="s">
        <v>73</v>
      </c>
      <c r="AY190" s="266" t="s">
        <v>124</v>
      </c>
    </row>
    <row r="191" s="13" customFormat="1">
      <c r="A191" s="13"/>
      <c r="B191" s="224"/>
      <c r="C191" s="225"/>
      <c r="D191" s="226" t="s">
        <v>135</v>
      </c>
      <c r="E191" s="227" t="s">
        <v>19</v>
      </c>
      <c r="F191" s="228" t="s">
        <v>502</v>
      </c>
      <c r="G191" s="225"/>
      <c r="H191" s="229">
        <v>3.7890000000000001</v>
      </c>
      <c r="I191" s="230"/>
      <c r="J191" s="225"/>
      <c r="K191" s="225"/>
      <c r="L191" s="231"/>
      <c r="M191" s="232"/>
      <c r="N191" s="233"/>
      <c r="O191" s="233"/>
      <c r="P191" s="233"/>
      <c r="Q191" s="233"/>
      <c r="R191" s="233"/>
      <c r="S191" s="233"/>
      <c r="T191" s="23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5" t="s">
        <v>135</v>
      </c>
      <c r="AU191" s="235" t="s">
        <v>83</v>
      </c>
      <c r="AV191" s="13" t="s">
        <v>83</v>
      </c>
      <c r="AW191" s="13" t="s">
        <v>34</v>
      </c>
      <c r="AX191" s="13" t="s">
        <v>81</v>
      </c>
      <c r="AY191" s="235" t="s">
        <v>124</v>
      </c>
    </row>
    <row r="192" s="2" customFormat="1" ht="16.5" customHeight="1">
      <c r="A192" s="40"/>
      <c r="B192" s="41"/>
      <c r="C192" s="206" t="s">
        <v>361</v>
      </c>
      <c r="D192" s="206" t="s">
        <v>126</v>
      </c>
      <c r="E192" s="207" t="s">
        <v>330</v>
      </c>
      <c r="F192" s="208" t="s">
        <v>331</v>
      </c>
      <c r="G192" s="209" t="s">
        <v>129</v>
      </c>
      <c r="H192" s="210">
        <v>1043.4000000000001</v>
      </c>
      <c r="I192" s="211"/>
      <c r="J192" s="212">
        <f>ROUND(I192*H192,2)</f>
        <v>0</v>
      </c>
      <c r="K192" s="208" t="s">
        <v>130</v>
      </c>
      <c r="L192" s="46"/>
      <c r="M192" s="213" t="s">
        <v>19</v>
      </c>
      <c r="N192" s="214" t="s">
        <v>44</v>
      </c>
      <c r="O192" s="86"/>
      <c r="P192" s="215">
        <f>O192*H192</f>
        <v>0</v>
      </c>
      <c r="Q192" s="215">
        <v>0.00068999999999999997</v>
      </c>
      <c r="R192" s="215">
        <f>Q192*H192</f>
        <v>0.71994599999999997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131</v>
      </c>
      <c r="AT192" s="217" t="s">
        <v>126</v>
      </c>
      <c r="AU192" s="217" t="s">
        <v>83</v>
      </c>
      <c r="AY192" s="19" t="s">
        <v>124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81</v>
      </c>
      <c r="BK192" s="218">
        <f>ROUND(I192*H192,2)</f>
        <v>0</v>
      </c>
      <c r="BL192" s="19" t="s">
        <v>131</v>
      </c>
      <c r="BM192" s="217" t="s">
        <v>503</v>
      </c>
    </row>
    <row r="193" s="2" customFormat="1">
      <c r="A193" s="40"/>
      <c r="B193" s="41"/>
      <c r="C193" s="42"/>
      <c r="D193" s="219" t="s">
        <v>133</v>
      </c>
      <c r="E193" s="42"/>
      <c r="F193" s="220" t="s">
        <v>333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133</v>
      </c>
      <c r="AU193" s="19" t="s">
        <v>83</v>
      </c>
    </row>
    <row r="194" s="13" customFormat="1">
      <c r="A194" s="13"/>
      <c r="B194" s="224"/>
      <c r="C194" s="225"/>
      <c r="D194" s="226" t="s">
        <v>135</v>
      </c>
      <c r="E194" s="227" t="s">
        <v>19</v>
      </c>
      <c r="F194" s="228" t="s">
        <v>416</v>
      </c>
      <c r="G194" s="225"/>
      <c r="H194" s="229">
        <v>869.5</v>
      </c>
      <c r="I194" s="230"/>
      <c r="J194" s="225"/>
      <c r="K194" s="225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135</v>
      </c>
      <c r="AU194" s="235" t="s">
        <v>83</v>
      </c>
      <c r="AV194" s="13" t="s">
        <v>83</v>
      </c>
      <c r="AW194" s="13" t="s">
        <v>34</v>
      </c>
      <c r="AX194" s="13" t="s">
        <v>81</v>
      </c>
      <c r="AY194" s="235" t="s">
        <v>124</v>
      </c>
    </row>
    <row r="195" s="13" customFormat="1">
      <c r="A195" s="13"/>
      <c r="B195" s="224"/>
      <c r="C195" s="225"/>
      <c r="D195" s="226" t="s">
        <v>135</v>
      </c>
      <c r="E195" s="225"/>
      <c r="F195" s="228" t="s">
        <v>504</v>
      </c>
      <c r="G195" s="225"/>
      <c r="H195" s="229">
        <v>1043.4000000000001</v>
      </c>
      <c r="I195" s="230"/>
      <c r="J195" s="225"/>
      <c r="K195" s="225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135</v>
      </c>
      <c r="AU195" s="235" t="s">
        <v>83</v>
      </c>
      <c r="AV195" s="13" t="s">
        <v>83</v>
      </c>
      <c r="AW195" s="13" t="s">
        <v>4</v>
      </c>
      <c r="AX195" s="13" t="s">
        <v>81</v>
      </c>
      <c r="AY195" s="235" t="s">
        <v>124</v>
      </c>
    </row>
    <row r="196" s="2" customFormat="1" ht="33" customHeight="1">
      <c r="A196" s="40"/>
      <c r="B196" s="41"/>
      <c r="C196" s="206" t="s">
        <v>368</v>
      </c>
      <c r="D196" s="206" t="s">
        <v>126</v>
      </c>
      <c r="E196" s="207" t="s">
        <v>336</v>
      </c>
      <c r="F196" s="208" t="s">
        <v>337</v>
      </c>
      <c r="G196" s="209" t="s">
        <v>171</v>
      </c>
      <c r="H196" s="210">
        <v>76</v>
      </c>
      <c r="I196" s="211"/>
      <c r="J196" s="212">
        <f>ROUND(I196*H196,2)</f>
        <v>0</v>
      </c>
      <c r="K196" s="208" t="s">
        <v>130</v>
      </c>
      <c r="L196" s="46"/>
      <c r="M196" s="213" t="s">
        <v>19</v>
      </c>
      <c r="N196" s="214" t="s">
        <v>44</v>
      </c>
      <c r="O196" s="86"/>
      <c r="P196" s="215">
        <f>O196*H196</f>
        <v>0</v>
      </c>
      <c r="Q196" s="215">
        <v>0.00060999999999999997</v>
      </c>
      <c r="R196" s="215">
        <f>Q196*H196</f>
        <v>0.046359999999999998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131</v>
      </c>
      <c r="AT196" s="217" t="s">
        <v>126</v>
      </c>
      <c r="AU196" s="217" t="s">
        <v>83</v>
      </c>
      <c r="AY196" s="19" t="s">
        <v>124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81</v>
      </c>
      <c r="BK196" s="218">
        <f>ROUND(I196*H196,2)</f>
        <v>0</v>
      </c>
      <c r="BL196" s="19" t="s">
        <v>131</v>
      </c>
      <c r="BM196" s="217" t="s">
        <v>505</v>
      </c>
    </row>
    <row r="197" s="2" customFormat="1">
      <c r="A197" s="40"/>
      <c r="B197" s="41"/>
      <c r="C197" s="42"/>
      <c r="D197" s="219" t="s">
        <v>133</v>
      </c>
      <c r="E197" s="42"/>
      <c r="F197" s="220" t="s">
        <v>339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133</v>
      </c>
      <c r="AU197" s="19" t="s">
        <v>83</v>
      </c>
    </row>
    <row r="198" s="13" customFormat="1">
      <c r="A198" s="13"/>
      <c r="B198" s="224"/>
      <c r="C198" s="225"/>
      <c r="D198" s="226" t="s">
        <v>135</v>
      </c>
      <c r="E198" s="227" t="s">
        <v>19</v>
      </c>
      <c r="F198" s="228" t="s">
        <v>506</v>
      </c>
      <c r="G198" s="225"/>
      <c r="H198" s="229">
        <v>76</v>
      </c>
      <c r="I198" s="230"/>
      <c r="J198" s="225"/>
      <c r="K198" s="225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135</v>
      </c>
      <c r="AU198" s="235" t="s">
        <v>83</v>
      </c>
      <c r="AV198" s="13" t="s">
        <v>83</v>
      </c>
      <c r="AW198" s="13" t="s">
        <v>34</v>
      </c>
      <c r="AX198" s="13" t="s">
        <v>81</v>
      </c>
      <c r="AY198" s="235" t="s">
        <v>124</v>
      </c>
    </row>
    <row r="199" s="2" customFormat="1" ht="16.5" customHeight="1">
      <c r="A199" s="40"/>
      <c r="B199" s="41"/>
      <c r="C199" s="206" t="s">
        <v>375</v>
      </c>
      <c r="D199" s="206" t="s">
        <v>126</v>
      </c>
      <c r="E199" s="207" t="s">
        <v>342</v>
      </c>
      <c r="F199" s="208" t="s">
        <v>343</v>
      </c>
      <c r="G199" s="209" t="s">
        <v>171</v>
      </c>
      <c r="H199" s="210">
        <v>76</v>
      </c>
      <c r="I199" s="211"/>
      <c r="J199" s="212">
        <f>ROUND(I199*H199,2)</f>
        <v>0</v>
      </c>
      <c r="K199" s="208" t="s">
        <v>130</v>
      </c>
      <c r="L199" s="46"/>
      <c r="M199" s="213" t="s">
        <v>19</v>
      </c>
      <c r="N199" s="214" t="s">
        <v>44</v>
      </c>
      <c r="O199" s="86"/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131</v>
      </c>
      <c r="AT199" s="217" t="s">
        <v>126</v>
      </c>
      <c r="AU199" s="217" t="s">
        <v>83</v>
      </c>
      <c r="AY199" s="19" t="s">
        <v>124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81</v>
      </c>
      <c r="BK199" s="218">
        <f>ROUND(I199*H199,2)</f>
        <v>0</v>
      </c>
      <c r="BL199" s="19" t="s">
        <v>131</v>
      </c>
      <c r="BM199" s="217" t="s">
        <v>507</v>
      </c>
    </row>
    <row r="200" s="2" customFormat="1">
      <c r="A200" s="40"/>
      <c r="B200" s="41"/>
      <c r="C200" s="42"/>
      <c r="D200" s="219" t="s">
        <v>133</v>
      </c>
      <c r="E200" s="42"/>
      <c r="F200" s="220" t="s">
        <v>345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133</v>
      </c>
      <c r="AU200" s="19" t="s">
        <v>83</v>
      </c>
    </row>
    <row r="201" s="2" customFormat="1" ht="37.8" customHeight="1">
      <c r="A201" s="40"/>
      <c r="B201" s="41"/>
      <c r="C201" s="206" t="s">
        <v>382</v>
      </c>
      <c r="D201" s="206" t="s">
        <v>126</v>
      </c>
      <c r="E201" s="207" t="s">
        <v>508</v>
      </c>
      <c r="F201" s="208" t="s">
        <v>509</v>
      </c>
      <c r="G201" s="209" t="s">
        <v>171</v>
      </c>
      <c r="H201" s="210">
        <v>3</v>
      </c>
      <c r="I201" s="211"/>
      <c r="J201" s="212">
        <f>ROUND(I201*H201,2)</f>
        <v>0</v>
      </c>
      <c r="K201" s="208" t="s">
        <v>130</v>
      </c>
      <c r="L201" s="46"/>
      <c r="M201" s="213" t="s">
        <v>19</v>
      </c>
      <c r="N201" s="214" t="s">
        <v>44</v>
      </c>
      <c r="O201" s="86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131</v>
      </c>
      <c r="AT201" s="217" t="s">
        <v>126</v>
      </c>
      <c r="AU201" s="217" t="s">
        <v>83</v>
      </c>
      <c r="AY201" s="19" t="s">
        <v>124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81</v>
      </c>
      <c r="BK201" s="218">
        <f>ROUND(I201*H201,2)</f>
        <v>0</v>
      </c>
      <c r="BL201" s="19" t="s">
        <v>131</v>
      </c>
      <c r="BM201" s="217" t="s">
        <v>510</v>
      </c>
    </row>
    <row r="202" s="2" customFormat="1">
      <c r="A202" s="40"/>
      <c r="B202" s="41"/>
      <c r="C202" s="42"/>
      <c r="D202" s="219" t="s">
        <v>133</v>
      </c>
      <c r="E202" s="42"/>
      <c r="F202" s="220" t="s">
        <v>511</v>
      </c>
      <c r="G202" s="42"/>
      <c r="H202" s="42"/>
      <c r="I202" s="221"/>
      <c r="J202" s="42"/>
      <c r="K202" s="42"/>
      <c r="L202" s="46"/>
      <c r="M202" s="222"/>
      <c r="N202" s="22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133</v>
      </c>
      <c r="AU202" s="19" t="s">
        <v>83</v>
      </c>
    </row>
    <row r="203" s="13" customFormat="1">
      <c r="A203" s="13"/>
      <c r="B203" s="224"/>
      <c r="C203" s="225"/>
      <c r="D203" s="226" t="s">
        <v>135</v>
      </c>
      <c r="E203" s="227" t="s">
        <v>19</v>
      </c>
      <c r="F203" s="228" t="s">
        <v>512</v>
      </c>
      <c r="G203" s="225"/>
      <c r="H203" s="229">
        <v>3</v>
      </c>
      <c r="I203" s="230"/>
      <c r="J203" s="225"/>
      <c r="K203" s="225"/>
      <c r="L203" s="231"/>
      <c r="M203" s="232"/>
      <c r="N203" s="233"/>
      <c r="O203" s="233"/>
      <c r="P203" s="233"/>
      <c r="Q203" s="233"/>
      <c r="R203" s="233"/>
      <c r="S203" s="233"/>
      <c r="T203" s="23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5" t="s">
        <v>135</v>
      </c>
      <c r="AU203" s="235" t="s">
        <v>83</v>
      </c>
      <c r="AV203" s="13" t="s">
        <v>83</v>
      </c>
      <c r="AW203" s="13" t="s">
        <v>34</v>
      </c>
      <c r="AX203" s="13" t="s">
        <v>81</v>
      </c>
      <c r="AY203" s="235" t="s">
        <v>124</v>
      </c>
    </row>
    <row r="204" s="2" customFormat="1" ht="33" customHeight="1">
      <c r="A204" s="40"/>
      <c r="B204" s="41"/>
      <c r="C204" s="206" t="s">
        <v>387</v>
      </c>
      <c r="D204" s="206" t="s">
        <v>126</v>
      </c>
      <c r="E204" s="207" t="s">
        <v>348</v>
      </c>
      <c r="F204" s="208" t="s">
        <v>349</v>
      </c>
      <c r="G204" s="209" t="s">
        <v>129</v>
      </c>
      <c r="H204" s="210">
        <v>22</v>
      </c>
      <c r="I204" s="211"/>
      <c r="J204" s="212">
        <f>ROUND(I204*H204,2)</f>
        <v>0</v>
      </c>
      <c r="K204" s="208" t="s">
        <v>130</v>
      </c>
      <c r="L204" s="46"/>
      <c r="M204" s="213" t="s">
        <v>19</v>
      </c>
      <c r="N204" s="214" t="s">
        <v>44</v>
      </c>
      <c r="O204" s="86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131</v>
      </c>
      <c r="AT204" s="217" t="s">
        <v>126</v>
      </c>
      <c r="AU204" s="217" t="s">
        <v>83</v>
      </c>
      <c r="AY204" s="19" t="s">
        <v>124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81</v>
      </c>
      <c r="BK204" s="218">
        <f>ROUND(I204*H204,2)</f>
        <v>0</v>
      </c>
      <c r="BL204" s="19" t="s">
        <v>131</v>
      </c>
      <c r="BM204" s="217" t="s">
        <v>513</v>
      </c>
    </row>
    <row r="205" s="2" customFormat="1">
      <c r="A205" s="40"/>
      <c r="B205" s="41"/>
      <c r="C205" s="42"/>
      <c r="D205" s="219" t="s">
        <v>133</v>
      </c>
      <c r="E205" s="42"/>
      <c r="F205" s="220" t="s">
        <v>351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133</v>
      </c>
      <c r="AU205" s="19" t="s">
        <v>83</v>
      </c>
    </row>
    <row r="206" s="2" customFormat="1" ht="37.8" customHeight="1">
      <c r="A206" s="40"/>
      <c r="B206" s="41"/>
      <c r="C206" s="206" t="s">
        <v>395</v>
      </c>
      <c r="D206" s="206" t="s">
        <v>126</v>
      </c>
      <c r="E206" s="207" t="s">
        <v>514</v>
      </c>
      <c r="F206" s="208" t="s">
        <v>515</v>
      </c>
      <c r="G206" s="209" t="s">
        <v>129</v>
      </c>
      <c r="H206" s="210">
        <v>4.2800000000000002</v>
      </c>
      <c r="I206" s="211"/>
      <c r="J206" s="212">
        <f>ROUND(I206*H206,2)</f>
        <v>0</v>
      </c>
      <c r="K206" s="208" t="s">
        <v>130</v>
      </c>
      <c r="L206" s="46"/>
      <c r="M206" s="213" t="s">
        <v>19</v>
      </c>
      <c r="N206" s="214" t="s">
        <v>44</v>
      </c>
      <c r="O206" s="86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131</v>
      </c>
      <c r="AT206" s="217" t="s">
        <v>126</v>
      </c>
      <c r="AU206" s="217" t="s">
        <v>83</v>
      </c>
      <c r="AY206" s="19" t="s">
        <v>124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81</v>
      </c>
      <c r="BK206" s="218">
        <f>ROUND(I206*H206,2)</f>
        <v>0</v>
      </c>
      <c r="BL206" s="19" t="s">
        <v>131</v>
      </c>
      <c r="BM206" s="217" t="s">
        <v>516</v>
      </c>
    </row>
    <row r="207" s="2" customFormat="1">
      <c r="A207" s="40"/>
      <c r="B207" s="41"/>
      <c r="C207" s="42"/>
      <c r="D207" s="219" t="s">
        <v>133</v>
      </c>
      <c r="E207" s="42"/>
      <c r="F207" s="220" t="s">
        <v>517</v>
      </c>
      <c r="G207" s="42"/>
      <c r="H207" s="42"/>
      <c r="I207" s="221"/>
      <c r="J207" s="42"/>
      <c r="K207" s="42"/>
      <c r="L207" s="46"/>
      <c r="M207" s="222"/>
      <c r="N207" s="22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133</v>
      </c>
      <c r="AU207" s="19" t="s">
        <v>83</v>
      </c>
    </row>
    <row r="208" s="13" customFormat="1">
      <c r="A208" s="13"/>
      <c r="B208" s="224"/>
      <c r="C208" s="225"/>
      <c r="D208" s="226" t="s">
        <v>135</v>
      </c>
      <c r="E208" s="227" t="s">
        <v>19</v>
      </c>
      <c r="F208" s="228" t="s">
        <v>518</v>
      </c>
      <c r="G208" s="225"/>
      <c r="H208" s="229">
        <v>4.2800000000000002</v>
      </c>
      <c r="I208" s="230"/>
      <c r="J208" s="225"/>
      <c r="K208" s="225"/>
      <c r="L208" s="231"/>
      <c r="M208" s="232"/>
      <c r="N208" s="233"/>
      <c r="O208" s="233"/>
      <c r="P208" s="233"/>
      <c r="Q208" s="233"/>
      <c r="R208" s="233"/>
      <c r="S208" s="233"/>
      <c r="T208" s="23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5" t="s">
        <v>135</v>
      </c>
      <c r="AU208" s="235" t="s">
        <v>83</v>
      </c>
      <c r="AV208" s="13" t="s">
        <v>83</v>
      </c>
      <c r="AW208" s="13" t="s">
        <v>34</v>
      </c>
      <c r="AX208" s="13" t="s">
        <v>81</v>
      </c>
      <c r="AY208" s="235" t="s">
        <v>124</v>
      </c>
    </row>
    <row r="209" s="12" customFormat="1" ht="22.8" customHeight="1">
      <c r="A209" s="12"/>
      <c r="B209" s="190"/>
      <c r="C209" s="191"/>
      <c r="D209" s="192" t="s">
        <v>72</v>
      </c>
      <c r="E209" s="204" t="s">
        <v>352</v>
      </c>
      <c r="F209" s="204" t="s">
        <v>353</v>
      </c>
      <c r="G209" s="191"/>
      <c r="H209" s="191"/>
      <c r="I209" s="194"/>
      <c r="J209" s="205">
        <f>BK209</f>
        <v>0</v>
      </c>
      <c r="K209" s="191"/>
      <c r="L209" s="196"/>
      <c r="M209" s="197"/>
      <c r="N209" s="198"/>
      <c r="O209" s="198"/>
      <c r="P209" s="199">
        <f>SUM(P210:P236)</f>
        <v>0</v>
      </c>
      <c r="Q209" s="198"/>
      <c r="R209" s="199">
        <f>SUM(R210:R236)</f>
        <v>0</v>
      </c>
      <c r="S209" s="198"/>
      <c r="T209" s="200">
        <f>SUM(T210:T236)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1" t="s">
        <v>81</v>
      </c>
      <c r="AT209" s="202" t="s">
        <v>72</v>
      </c>
      <c r="AU209" s="202" t="s">
        <v>81</v>
      </c>
      <c r="AY209" s="201" t="s">
        <v>124</v>
      </c>
      <c r="BK209" s="203">
        <f>SUM(BK210:BK236)</f>
        <v>0</v>
      </c>
    </row>
    <row r="210" s="2" customFormat="1" ht="24.15" customHeight="1">
      <c r="A210" s="40"/>
      <c r="B210" s="41"/>
      <c r="C210" s="206" t="s">
        <v>519</v>
      </c>
      <c r="D210" s="206" t="s">
        <v>126</v>
      </c>
      <c r="E210" s="207" t="s">
        <v>355</v>
      </c>
      <c r="F210" s="208" t="s">
        <v>356</v>
      </c>
      <c r="G210" s="209" t="s">
        <v>187</v>
      </c>
      <c r="H210" s="210">
        <v>708.91499999999996</v>
      </c>
      <c r="I210" s="211"/>
      <c r="J210" s="212">
        <f>ROUND(I210*H210,2)</f>
        <v>0</v>
      </c>
      <c r="K210" s="208" t="s">
        <v>130</v>
      </c>
      <c r="L210" s="46"/>
      <c r="M210" s="213" t="s">
        <v>19</v>
      </c>
      <c r="N210" s="214" t="s">
        <v>44</v>
      </c>
      <c r="O210" s="86"/>
      <c r="P210" s="215">
        <f>O210*H210</f>
        <v>0</v>
      </c>
      <c r="Q210" s="215">
        <v>0</v>
      </c>
      <c r="R210" s="215">
        <f>Q210*H210</f>
        <v>0</v>
      </c>
      <c r="S210" s="215">
        <v>0</v>
      </c>
      <c r="T210" s="21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131</v>
      </c>
      <c r="AT210" s="217" t="s">
        <v>126</v>
      </c>
      <c r="AU210" s="217" t="s">
        <v>83</v>
      </c>
      <c r="AY210" s="19" t="s">
        <v>124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9" t="s">
        <v>81</v>
      </c>
      <c r="BK210" s="218">
        <f>ROUND(I210*H210,2)</f>
        <v>0</v>
      </c>
      <c r="BL210" s="19" t="s">
        <v>131</v>
      </c>
      <c r="BM210" s="217" t="s">
        <v>520</v>
      </c>
    </row>
    <row r="211" s="2" customFormat="1">
      <c r="A211" s="40"/>
      <c r="B211" s="41"/>
      <c r="C211" s="42"/>
      <c r="D211" s="219" t="s">
        <v>133</v>
      </c>
      <c r="E211" s="42"/>
      <c r="F211" s="220" t="s">
        <v>358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133</v>
      </c>
      <c r="AU211" s="19" t="s">
        <v>83</v>
      </c>
    </row>
    <row r="212" s="13" customFormat="1">
      <c r="A212" s="13"/>
      <c r="B212" s="224"/>
      <c r="C212" s="225"/>
      <c r="D212" s="226" t="s">
        <v>135</v>
      </c>
      <c r="E212" s="227" t="s">
        <v>19</v>
      </c>
      <c r="F212" s="228" t="s">
        <v>521</v>
      </c>
      <c r="G212" s="225"/>
      <c r="H212" s="229">
        <v>504.31</v>
      </c>
      <c r="I212" s="230"/>
      <c r="J212" s="225"/>
      <c r="K212" s="225"/>
      <c r="L212" s="231"/>
      <c r="M212" s="232"/>
      <c r="N212" s="233"/>
      <c r="O212" s="233"/>
      <c r="P212" s="233"/>
      <c r="Q212" s="233"/>
      <c r="R212" s="233"/>
      <c r="S212" s="233"/>
      <c r="T212" s="23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5" t="s">
        <v>135</v>
      </c>
      <c r="AU212" s="235" t="s">
        <v>83</v>
      </c>
      <c r="AV212" s="13" t="s">
        <v>83</v>
      </c>
      <c r="AW212" s="13" t="s">
        <v>34</v>
      </c>
      <c r="AX212" s="13" t="s">
        <v>73</v>
      </c>
      <c r="AY212" s="235" t="s">
        <v>124</v>
      </c>
    </row>
    <row r="213" s="13" customFormat="1">
      <c r="A213" s="13"/>
      <c r="B213" s="224"/>
      <c r="C213" s="225"/>
      <c r="D213" s="226" t="s">
        <v>135</v>
      </c>
      <c r="E213" s="227" t="s">
        <v>19</v>
      </c>
      <c r="F213" s="228" t="s">
        <v>522</v>
      </c>
      <c r="G213" s="225"/>
      <c r="H213" s="229">
        <v>204.60499999999999</v>
      </c>
      <c r="I213" s="230"/>
      <c r="J213" s="225"/>
      <c r="K213" s="225"/>
      <c r="L213" s="231"/>
      <c r="M213" s="232"/>
      <c r="N213" s="233"/>
      <c r="O213" s="233"/>
      <c r="P213" s="233"/>
      <c r="Q213" s="233"/>
      <c r="R213" s="233"/>
      <c r="S213" s="233"/>
      <c r="T213" s="23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5" t="s">
        <v>135</v>
      </c>
      <c r="AU213" s="235" t="s">
        <v>83</v>
      </c>
      <c r="AV213" s="13" t="s">
        <v>83</v>
      </c>
      <c r="AW213" s="13" t="s">
        <v>34</v>
      </c>
      <c r="AX213" s="13" t="s">
        <v>73</v>
      </c>
      <c r="AY213" s="235" t="s">
        <v>124</v>
      </c>
    </row>
    <row r="214" s="14" customFormat="1">
      <c r="A214" s="14"/>
      <c r="B214" s="236"/>
      <c r="C214" s="237"/>
      <c r="D214" s="226" t="s">
        <v>135</v>
      </c>
      <c r="E214" s="238" t="s">
        <v>19</v>
      </c>
      <c r="F214" s="239" t="s">
        <v>143</v>
      </c>
      <c r="G214" s="237"/>
      <c r="H214" s="240">
        <v>708.91499999999996</v>
      </c>
      <c r="I214" s="241"/>
      <c r="J214" s="237"/>
      <c r="K214" s="237"/>
      <c r="L214" s="242"/>
      <c r="M214" s="243"/>
      <c r="N214" s="244"/>
      <c r="O214" s="244"/>
      <c r="P214" s="244"/>
      <c r="Q214" s="244"/>
      <c r="R214" s="244"/>
      <c r="S214" s="244"/>
      <c r="T214" s="24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6" t="s">
        <v>135</v>
      </c>
      <c r="AU214" s="246" t="s">
        <v>83</v>
      </c>
      <c r="AV214" s="14" t="s">
        <v>131</v>
      </c>
      <c r="AW214" s="14" t="s">
        <v>34</v>
      </c>
      <c r="AX214" s="14" t="s">
        <v>81</v>
      </c>
      <c r="AY214" s="246" t="s">
        <v>124</v>
      </c>
    </row>
    <row r="215" s="2" customFormat="1" ht="24.15" customHeight="1">
      <c r="A215" s="40"/>
      <c r="B215" s="41"/>
      <c r="C215" s="206" t="s">
        <v>523</v>
      </c>
      <c r="D215" s="206" t="s">
        <v>126</v>
      </c>
      <c r="E215" s="207" t="s">
        <v>362</v>
      </c>
      <c r="F215" s="208" t="s">
        <v>363</v>
      </c>
      <c r="G215" s="209" t="s">
        <v>187</v>
      </c>
      <c r="H215" s="210">
        <v>5956.6199999999999</v>
      </c>
      <c r="I215" s="211"/>
      <c r="J215" s="212">
        <f>ROUND(I215*H215,2)</f>
        <v>0</v>
      </c>
      <c r="K215" s="208" t="s">
        <v>130</v>
      </c>
      <c r="L215" s="46"/>
      <c r="M215" s="213" t="s">
        <v>19</v>
      </c>
      <c r="N215" s="214" t="s">
        <v>44</v>
      </c>
      <c r="O215" s="86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7" t="s">
        <v>131</v>
      </c>
      <c r="AT215" s="217" t="s">
        <v>126</v>
      </c>
      <c r="AU215" s="217" t="s">
        <v>83</v>
      </c>
      <c r="AY215" s="19" t="s">
        <v>124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9" t="s">
        <v>81</v>
      </c>
      <c r="BK215" s="218">
        <f>ROUND(I215*H215,2)</f>
        <v>0</v>
      </c>
      <c r="BL215" s="19" t="s">
        <v>131</v>
      </c>
      <c r="BM215" s="217" t="s">
        <v>524</v>
      </c>
    </row>
    <row r="216" s="2" customFormat="1">
      <c r="A216" s="40"/>
      <c r="B216" s="41"/>
      <c r="C216" s="42"/>
      <c r="D216" s="219" t="s">
        <v>133</v>
      </c>
      <c r="E216" s="42"/>
      <c r="F216" s="220" t="s">
        <v>365</v>
      </c>
      <c r="G216" s="42"/>
      <c r="H216" s="42"/>
      <c r="I216" s="221"/>
      <c r="J216" s="42"/>
      <c r="K216" s="42"/>
      <c r="L216" s="46"/>
      <c r="M216" s="222"/>
      <c r="N216" s="223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133</v>
      </c>
      <c r="AU216" s="19" t="s">
        <v>83</v>
      </c>
    </row>
    <row r="217" s="13" customFormat="1">
      <c r="A217" s="13"/>
      <c r="B217" s="224"/>
      <c r="C217" s="225"/>
      <c r="D217" s="226" t="s">
        <v>135</v>
      </c>
      <c r="E217" s="227" t="s">
        <v>19</v>
      </c>
      <c r="F217" s="228" t="s">
        <v>525</v>
      </c>
      <c r="G217" s="225"/>
      <c r="H217" s="229">
        <v>5547.4099999999999</v>
      </c>
      <c r="I217" s="230"/>
      <c r="J217" s="225"/>
      <c r="K217" s="225"/>
      <c r="L217" s="231"/>
      <c r="M217" s="232"/>
      <c r="N217" s="233"/>
      <c r="O217" s="233"/>
      <c r="P217" s="233"/>
      <c r="Q217" s="233"/>
      <c r="R217" s="233"/>
      <c r="S217" s="233"/>
      <c r="T217" s="23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5" t="s">
        <v>135</v>
      </c>
      <c r="AU217" s="235" t="s">
        <v>83</v>
      </c>
      <c r="AV217" s="13" t="s">
        <v>83</v>
      </c>
      <c r="AW217" s="13" t="s">
        <v>34</v>
      </c>
      <c r="AX217" s="13" t="s">
        <v>73</v>
      </c>
      <c r="AY217" s="235" t="s">
        <v>124</v>
      </c>
    </row>
    <row r="218" s="13" customFormat="1">
      <c r="A218" s="13"/>
      <c r="B218" s="224"/>
      <c r="C218" s="225"/>
      <c r="D218" s="226" t="s">
        <v>135</v>
      </c>
      <c r="E218" s="227" t="s">
        <v>19</v>
      </c>
      <c r="F218" s="228" t="s">
        <v>526</v>
      </c>
      <c r="G218" s="225"/>
      <c r="H218" s="229">
        <v>409.20999999999998</v>
      </c>
      <c r="I218" s="230"/>
      <c r="J218" s="225"/>
      <c r="K218" s="225"/>
      <c r="L218" s="231"/>
      <c r="M218" s="232"/>
      <c r="N218" s="233"/>
      <c r="O218" s="233"/>
      <c r="P218" s="233"/>
      <c r="Q218" s="233"/>
      <c r="R218" s="233"/>
      <c r="S218" s="233"/>
      <c r="T218" s="23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5" t="s">
        <v>135</v>
      </c>
      <c r="AU218" s="235" t="s">
        <v>83</v>
      </c>
      <c r="AV218" s="13" t="s">
        <v>83</v>
      </c>
      <c r="AW218" s="13" t="s">
        <v>34</v>
      </c>
      <c r="AX218" s="13" t="s">
        <v>73</v>
      </c>
      <c r="AY218" s="235" t="s">
        <v>124</v>
      </c>
    </row>
    <row r="219" s="14" customFormat="1">
      <c r="A219" s="14"/>
      <c r="B219" s="236"/>
      <c r="C219" s="237"/>
      <c r="D219" s="226" t="s">
        <v>135</v>
      </c>
      <c r="E219" s="238" t="s">
        <v>19</v>
      </c>
      <c r="F219" s="239" t="s">
        <v>143</v>
      </c>
      <c r="G219" s="237"/>
      <c r="H219" s="240">
        <v>5956.6199999999999</v>
      </c>
      <c r="I219" s="241"/>
      <c r="J219" s="237"/>
      <c r="K219" s="237"/>
      <c r="L219" s="242"/>
      <c r="M219" s="243"/>
      <c r="N219" s="244"/>
      <c r="O219" s="244"/>
      <c r="P219" s="244"/>
      <c r="Q219" s="244"/>
      <c r="R219" s="244"/>
      <c r="S219" s="244"/>
      <c r="T219" s="24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6" t="s">
        <v>135</v>
      </c>
      <c r="AU219" s="246" t="s">
        <v>83</v>
      </c>
      <c r="AV219" s="14" t="s">
        <v>131</v>
      </c>
      <c r="AW219" s="14" t="s">
        <v>34</v>
      </c>
      <c r="AX219" s="14" t="s">
        <v>81</v>
      </c>
      <c r="AY219" s="246" t="s">
        <v>124</v>
      </c>
    </row>
    <row r="220" s="2" customFormat="1" ht="24.15" customHeight="1">
      <c r="A220" s="40"/>
      <c r="B220" s="41"/>
      <c r="C220" s="206" t="s">
        <v>527</v>
      </c>
      <c r="D220" s="206" t="s">
        <v>126</v>
      </c>
      <c r="E220" s="207" t="s">
        <v>369</v>
      </c>
      <c r="F220" s="208" t="s">
        <v>370</v>
      </c>
      <c r="G220" s="209" t="s">
        <v>187</v>
      </c>
      <c r="H220" s="210">
        <v>47.476999999999997</v>
      </c>
      <c r="I220" s="211"/>
      <c r="J220" s="212">
        <f>ROUND(I220*H220,2)</f>
        <v>0</v>
      </c>
      <c r="K220" s="208" t="s">
        <v>130</v>
      </c>
      <c r="L220" s="46"/>
      <c r="M220" s="213" t="s">
        <v>19</v>
      </c>
      <c r="N220" s="214" t="s">
        <v>44</v>
      </c>
      <c r="O220" s="86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131</v>
      </c>
      <c r="AT220" s="217" t="s">
        <v>126</v>
      </c>
      <c r="AU220" s="217" t="s">
        <v>83</v>
      </c>
      <c r="AY220" s="19" t="s">
        <v>124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81</v>
      </c>
      <c r="BK220" s="218">
        <f>ROUND(I220*H220,2)</f>
        <v>0</v>
      </c>
      <c r="BL220" s="19" t="s">
        <v>131</v>
      </c>
      <c r="BM220" s="217" t="s">
        <v>528</v>
      </c>
    </row>
    <row r="221" s="2" customFormat="1">
      <c r="A221" s="40"/>
      <c r="B221" s="41"/>
      <c r="C221" s="42"/>
      <c r="D221" s="219" t="s">
        <v>133</v>
      </c>
      <c r="E221" s="42"/>
      <c r="F221" s="220" t="s">
        <v>372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133</v>
      </c>
      <c r="AU221" s="19" t="s">
        <v>83</v>
      </c>
    </row>
    <row r="222" s="13" customFormat="1">
      <c r="A222" s="13"/>
      <c r="B222" s="224"/>
      <c r="C222" s="225"/>
      <c r="D222" s="226" t="s">
        <v>135</v>
      </c>
      <c r="E222" s="227" t="s">
        <v>19</v>
      </c>
      <c r="F222" s="228" t="s">
        <v>529</v>
      </c>
      <c r="G222" s="225"/>
      <c r="H222" s="229">
        <v>36.835000000000001</v>
      </c>
      <c r="I222" s="230"/>
      <c r="J222" s="225"/>
      <c r="K222" s="225"/>
      <c r="L222" s="231"/>
      <c r="M222" s="232"/>
      <c r="N222" s="233"/>
      <c r="O222" s="233"/>
      <c r="P222" s="233"/>
      <c r="Q222" s="233"/>
      <c r="R222" s="233"/>
      <c r="S222" s="233"/>
      <c r="T222" s="23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5" t="s">
        <v>135</v>
      </c>
      <c r="AU222" s="235" t="s">
        <v>83</v>
      </c>
      <c r="AV222" s="13" t="s">
        <v>83</v>
      </c>
      <c r="AW222" s="13" t="s">
        <v>34</v>
      </c>
      <c r="AX222" s="13" t="s">
        <v>73</v>
      </c>
      <c r="AY222" s="235" t="s">
        <v>124</v>
      </c>
    </row>
    <row r="223" s="13" customFormat="1">
      <c r="A223" s="13"/>
      <c r="B223" s="224"/>
      <c r="C223" s="225"/>
      <c r="D223" s="226" t="s">
        <v>135</v>
      </c>
      <c r="E223" s="227" t="s">
        <v>19</v>
      </c>
      <c r="F223" s="228" t="s">
        <v>530</v>
      </c>
      <c r="G223" s="225"/>
      <c r="H223" s="229">
        <v>4.9219999999999997</v>
      </c>
      <c r="I223" s="230"/>
      <c r="J223" s="225"/>
      <c r="K223" s="225"/>
      <c r="L223" s="231"/>
      <c r="M223" s="232"/>
      <c r="N223" s="233"/>
      <c r="O223" s="233"/>
      <c r="P223" s="233"/>
      <c r="Q223" s="233"/>
      <c r="R223" s="233"/>
      <c r="S223" s="233"/>
      <c r="T223" s="23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5" t="s">
        <v>135</v>
      </c>
      <c r="AU223" s="235" t="s">
        <v>83</v>
      </c>
      <c r="AV223" s="13" t="s">
        <v>83</v>
      </c>
      <c r="AW223" s="13" t="s">
        <v>34</v>
      </c>
      <c r="AX223" s="13" t="s">
        <v>73</v>
      </c>
      <c r="AY223" s="235" t="s">
        <v>124</v>
      </c>
    </row>
    <row r="224" s="13" customFormat="1">
      <c r="A224" s="13"/>
      <c r="B224" s="224"/>
      <c r="C224" s="225"/>
      <c r="D224" s="226" t="s">
        <v>135</v>
      </c>
      <c r="E224" s="227" t="s">
        <v>19</v>
      </c>
      <c r="F224" s="228" t="s">
        <v>531</v>
      </c>
      <c r="G224" s="225"/>
      <c r="H224" s="229">
        <v>5.7199999999999998</v>
      </c>
      <c r="I224" s="230"/>
      <c r="J224" s="225"/>
      <c r="K224" s="225"/>
      <c r="L224" s="231"/>
      <c r="M224" s="232"/>
      <c r="N224" s="233"/>
      <c r="O224" s="233"/>
      <c r="P224" s="233"/>
      <c r="Q224" s="233"/>
      <c r="R224" s="233"/>
      <c r="S224" s="233"/>
      <c r="T224" s="23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5" t="s">
        <v>135</v>
      </c>
      <c r="AU224" s="235" t="s">
        <v>83</v>
      </c>
      <c r="AV224" s="13" t="s">
        <v>83</v>
      </c>
      <c r="AW224" s="13" t="s">
        <v>34</v>
      </c>
      <c r="AX224" s="13" t="s">
        <v>73</v>
      </c>
      <c r="AY224" s="235" t="s">
        <v>124</v>
      </c>
    </row>
    <row r="225" s="14" customFormat="1">
      <c r="A225" s="14"/>
      <c r="B225" s="236"/>
      <c r="C225" s="237"/>
      <c r="D225" s="226" t="s">
        <v>135</v>
      </c>
      <c r="E225" s="238" t="s">
        <v>19</v>
      </c>
      <c r="F225" s="239" t="s">
        <v>143</v>
      </c>
      <c r="G225" s="237"/>
      <c r="H225" s="240">
        <v>47.476999999999997</v>
      </c>
      <c r="I225" s="241"/>
      <c r="J225" s="237"/>
      <c r="K225" s="237"/>
      <c r="L225" s="242"/>
      <c r="M225" s="243"/>
      <c r="N225" s="244"/>
      <c r="O225" s="244"/>
      <c r="P225" s="244"/>
      <c r="Q225" s="244"/>
      <c r="R225" s="244"/>
      <c r="S225" s="244"/>
      <c r="T225" s="24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6" t="s">
        <v>135</v>
      </c>
      <c r="AU225" s="246" t="s">
        <v>83</v>
      </c>
      <c r="AV225" s="14" t="s">
        <v>131</v>
      </c>
      <c r="AW225" s="14" t="s">
        <v>34</v>
      </c>
      <c r="AX225" s="14" t="s">
        <v>81</v>
      </c>
      <c r="AY225" s="246" t="s">
        <v>124</v>
      </c>
    </row>
    <row r="226" s="2" customFormat="1" ht="24.15" customHeight="1">
      <c r="A226" s="40"/>
      <c r="B226" s="41"/>
      <c r="C226" s="206" t="s">
        <v>532</v>
      </c>
      <c r="D226" s="206" t="s">
        <v>126</v>
      </c>
      <c r="E226" s="207" t="s">
        <v>376</v>
      </c>
      <c r="F226" s="208" t="s">
        <v>377</v>
      </c>
      <c r="G226" s="209" t="s">
        <v>187</v>
      </c>
      <c r="H226" s="210">
        <v>89.233999999999995</v>
      </c>
      <c r="I226" s="211"/>
      <c r="J226" s="212">
        <f>ROUND(I226*H226,2)</f>
        <v>0</v>
      </c>
      <c r="K226" s="208" t="s">
        <v>130</v>
      </c>
      <c r="L226" s="46"/>
      <c r="M226" s="213" t="s">
        <v>19</v>
      </c>
      <c r="N226" s="214" t="s">
        <v>44</v>
      </c>
      <c r="O226" s="86"/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131</v>
      </c>
      <c r="AT226" s="217" t="s">
        <v>126</v>
      </c>
      <c r="AU226" s="217" t="s">
        <v>83</v>
      </c>
      <c r="AY226" s="19" t="s">
        <v>124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81</v>
      </c>
      <c r="BK226" s="218">
        <f>ROUND(I226*H226,2)</f>
        <v>0</v>
      </c>
      <c r="BL226" s="19" t="s">
        <v>131</v>
      </c>
      <c r="BM226" s="217" t="s">
        <v>533</v>
      </c>
    </row>
    <row r="227" s="2" customFormat="1">
      <c r="A227" s="40"/>
      <c r="B227" s="41"/>
      <c r="C227" s="42"/>
      <c r="D227" s="219" t="s">
        <v>133</v>
      </c>
      <c r="E227" s="42"/>
      <c r="F227" s="220" t="s">
        <v>379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133</v>
      </c>
      <c r="AU227" s="19" t="s">
        <v>83</v>
      </c>
    </row>
    <row r="228" s="13" customFormat="1">
      <c r="A228" s="13"/>
      <c r="B228" s="224"/>
      <c r="C228" s="225"/>
      <c r="D228" s="226" t="s">
        <v>135</v>
      </c>
      <c r="E228" s="227" t="s">
        <v>19</v>
      </c>
      <c r="F228" s="228" t="s">
        <v>534</v>
      </c>
      <c r="G228" s="225"/>
      <c r="H228" s="229">
        <v>83.513999999999996</v>
      </c>
      <c r="I228" s="230"/>
      <c r="J228" s="225"/>
      <c r="K228" s="225"/>
      <c r="L228" s="231"/>
      <c r="M228" s="232"/>
      <c r="N228" s="233"/>
      <c r="O228" s="233"/>
      <c r="P228" s="233"/>
      <c r="Q228" s="233"/>
      <c r="R228" s="233"/>
      <c r="S228" s="233"/>
      <c r="T228" s="23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5" t="s">
        <v>135</v>
      </c>
      <c r="AU228" s="235" t="s">
        <v>83</v>
      </c>
      <c r="AV228" s="13" t="s">
        <v>83</v>
      </c>
      <c r="AW228" s="13" t="s">
        <v>34</v>
      </c>
      <c r="AX228" s="13" t="s">
        <v>73</v>
      </c>
      <c r="AY228" s="235" t="s">
        <v>124</v>
      </c>
    </row>
    <row r="229" s="13" customFormat="1">
      <c r="A229" s="13"/>
      <c r="B229" s="224"/>
      <c r="C229" s="225"/>
      <c r="D229" s="226" t="s">
        <v>135</v>
      </c>
      <c r="E229" s="227" t="s">
        <v>19</v>
      </c>
      <c r="F229" s="228" t="s">
        <v>535</v>
      </c>
      <c r="G229" s="225"/>
      <c r="H229" s="229">
        <v>5.7199999999999998</v>
      </c>
      <c r="I229" s="230"/>
      <c r="J229" s="225"/>
      <c r="K229" s="225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135</v>
      </c>
      <c r="AU229" s="235" t="s">
        <v>83</v>
      </c>
      <c r="AV229" s="13" t="s">
        <v>83</v>
      </c>
      <c r="AW229" s="13" t="s">
        <v>34</v>
      </c>
      <c r="AX229" s="13" t="s">
        <v>73</v>
      </c>
      <c r="AY229" s="235" t="s">
        <v>124</v>
      </c>
    </row>
    <row r="230" s="14" customFormat="1">
      <c r="A230" s="14"/>
      <c r="B230" s="236"/>
      <c r="C230" s="237"/>
      <c r="D230" s="226" t="s">
        <v>135</v>
      </c>
      <c r="E230" s="238" t="s">
        <v>19</v>
      </c>
      <c r="F230" s="239" t="s">
        <v>143</v>
      </c>
      <c r="G230" s="237"/>
      <c r="H230" s="240">
        <v>89.233999999999995</v>
      </c>
      <c r="I230" s="241"/>
      <c r="J230" s="237"/>
      <c r="K230" s="237"/>
      <c r="L230" s="242"/>
      <c r="M230" s="243"/>
      <c r="N230" s="244"/>
      <c r="O230" s="244"/>
      <c r="P230" s="244"/>
      <c r="Q230" s="244"/>
      <c r="R230" s="244"/>
      <c r="S230" s="244"/>
      <c r="T230" s="24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6" t="s">
        <v>135</v>
      </c>
      <c r="AU230" s="246" t="s">
        <v>83</v>
      </c>
      <c r="AV230" s="14" t="s">
        <v>131</v>
      </c>
      <c r="AW230" s="14" t="s">
        <v>34</v>
      </c>
      <c r="AX230" s="14" t="s">
        <v>81</v>
      </c>
      <c r="AY230" s="246" t="s">
        <v>124</v>
      </c>
    </row>
    <row r="231" s="2" customFormat="1" ht="24.15" customHeight="1">
      <c r="A231" s="40"/>
      <c r="B231" s="41"/>
      <c r="C231" s="206" t="s">
        <v>536</v>
      </c>
      <c r="D231" s="206" t="s">
        <v>126</v>
      </c>
      <c r="E231" s="207" t="s">
        <v>383</v>
      </c>
      <c r="F231" s="208" t="s">
        <v>384</v>
      </c>
      <c r="G231" s="209" t="s">
        <v>187</v>
      </c>
      <c r="H231" s="210">
        <v>36.021000000000001</v>
      </c>
      <c r="I231" s="211"/>
      <c r="J231" s="212">
        <f>ROUND(I231*H231,2)</f>
        <v>0</v>
      </c>
      <c r="K231" s="208" t="s">
        <v>130</v>
      </c>
      <c r="L231" s="46"/>
      <c r="M231" s="213" t="s">
        <v>19</v>
      </c>
      <c r="N231" s="214" t="s">
        <v>44</v>
      </c>
      <c r="O231" s="86"/>
      <c r="P231" s="215">
        <f>O231*H231</f>
        <v>0</v>
      </c>
      <c r="Q231" s="215">
        <v>0</v>
      </c>
      <c r="R231" s="215">
        <f>Q231*H231</f>
        <v>0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131</v>
      </c>
      <c r="AT231" s="217" t="s">
        <v>126</v>
      </c>
      <c r="AU231" s="217" t="s">
        <v>83</v>
      </c>
      <c r="AY231" s="19" t="s">
        <v>124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81</v>
      </c>
      <c r="BK231" s="218">
        <f>ROUND(I231*H231,2)</f>
        <v>0</v>
      </c>
      <c r="BL231" s="19" t="s">
        <v>131</v>
      </c>
      <c r="BM231" s="217" t="s">
        <v>537</v>
      </c>
    </row>
    <row r="232" s="2" customFormat="1">
      <c r="A232" s="40"/>
      <c r="B232" s="41"/>
      <c r="C232" s="42"/>
      <c r="D232" s="219" t="s">
        <v>133</v>
      </c>
      <c r="E232" s="42"/>
      <c r="F232" s="220" t="s">
        <v>386</v>
      </c>
      <c r="G232" s="42"/>
      <c r="H232" s="42"/>
      <c r="I232" s="221"/>
      <c r="J232" s="42"/>
      <c r="K232" s="42"/>
      <c r="L232" s="46"/>
      <c r="M232" s="222"/>
      <c r="N232" s="22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133</v>
      </c>
      <c r="AU232" s="19" t="s">
        <v>83</v>
      </c>
    </row>
    <row r="233" s="13" customFormat="1">
      <c r="A233" s="13"/>
      <c r="B233" s="224"/>
      <c r="C233" s="225"/>
      <c r="D233" s="226" t="s">
        <v>135</v>
      </c>
      <c r="E233" s="227" t="s">
        <v>19</v>
      </c>
      <c r="F233" s="228" t="s">
        <v>538</v>
      </c>
      <c r="G233" s="225"/>
      <c r="H233" s="229">
        <v>36.021000000000001</v>
      </c>
      <c r="I233" s="230"/>
      <c r="J233" s="225"/>
      <c r="K233" s="225"/>
      <c r="L233" s="231"/>
      <c r="M233" s="232"/>
      <c r="N233" s="233"/>
      <c r="O233" s="233"/>
      <c r="P233" s="233"/>
      <c r="Q233" s="233"/>
      <c r="R233" s="233"/>
      <c r="S233" s="233"/>
      <c r="T233" s="23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5" t="s">
        <v>135</v>
      </c>
      <c r="AU233" s="235" t="s">
        <v>83</v>
      </c>
      <c r="AV233" s="13" t="s">
        <v>83</v>
      </c>
      <c r="AW233" s="13" t="s">
        <v>34</v>
      </c>
      <c r="AX233" s="13" t="s">
        <v>81</v>
      </c>
      <c r="AY233" s="235" t="s">
        <v>124</v>
      </c>
    </row>
    <row r="234" s="2" customFormat="1" ht="24.15" customHeight="1">
      <c r="A234" s="40"/>
      <c r="B234" s="41"/>
      <c r="C234" s="206" t="s">
        <v>539</v>
      </c>
      <c r="D234" s="206" t="s">
        <v>126</v>
      </c>
      <c r="E234" s="207" t="s">
        <v>388</v>
      </c>
      <c r="F234" s="208" t="s">
        <v>389</v>
      </c>
      <c r="G234" s="209" t="s">
        <v>187</v>
      </c>
      <c r="H234" s="210">
        <v>504.31</v>
      </c>
      <c r="I234" s="211"/>
      <c r="J234" s="212">
        <f>ROUND(I234*H234,2)</f>
        <v>0</v>
      </c>
      <c r="K234" s="208" t="s">
        <v>130</v>
      </c>
      <c r="L234" s="46"/>
      <c r="M234" s="213" t="s">
        <v>19</v>
      </c>
      <c r="N234" s="214" t="s">
        <v>44</v>
      </c>
      <c r="O234" s="86"/>
      <c r="P234" s="215">
        <f>O234*H234</f>
        <v>0</v>
      </c>
      <c r="Q234" s="215">
        <v>0</v>
      </c>
      <c r="R234" s="215">
        <f>Q234*H234</f>
        <v>0</v>
      </c>
      <c r="S234" s="215">
        <v>0</v>
      </c>
      <c r="T234" s="21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7" t="s">
        <v>131</v>
      </c>
      <c r="AT234" s="217" t="s">
        <v>126</v>
      </c>
      <c r="AU234" s="217" t="s">
        <v>83</v>
      </c>
      <c r="AY234" s="19" t="s">
        <v>124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9" t="s">
        <v>81</v>
      </c>
      <c r="BK234" s="218">
        <f>ROUND(I234*H234,2)</f>
        <v>0</v>
      </c>
      <c r="BL234" s="19" t="s">
        <v>131</v>
      </c>
      <c r="BM234" s="217" t="s">
        <v>540</v>
      </c>
    </row>
    <row r="235" s="2" customFormat="1">
      <c r="A235" s="40"/>
      <c r="B235" s="41"/>
      <c r="C235" s="42"/>
      <c r="D235" s="219" t="s">
        <v>133</v>
      </c>
      <c r="E235" s="42"/>
      <c r="F235" s="220" t="s">
        <v>391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133</v>
      </c>
      <c r="AU235" s="19" t="s">
        <v>83</v>
      </c>
    </row>
    <row r="236" s="13" customFormat="1">
      <c r="A236" s="13"/>
      <c r="B236" s="224"/>
      <c r="C236" s="225"/>
      <c r="D236" s="226" t="s">
        <v>135</v>
      </c>
      <c r="E236" s="227" t="s">
        <v>19</v>
      </c>
      <c r="F236" s="228" t="s">
        <v>541</v>
      </c>
      <c r="G236" s="225"/>
      <c r="H236" s="229">
        <v>504.31</v>
      </c>
      <c r="I236" s="230"/>
      <c r="J236" s="225"/>
      <c r="K236" s="225"/>
      <c r="L236" s="231"/>
      <c r="M236" s="232"/>
      <c r="N236" s="233"/>
      <c r="O236" s="233"/>
      <c r="P236" s="233"/>
      <c r="Q236" s="233"/>
      <c r="R236" s="233"/>
      <c r="S236" s="233"/>
      <c r="T236" s="23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5" t="s">
        <v>135</v>
      </c>
      <c r="AU236" s="235" t="s">
        <v>83</v>
      </c>
      <c r="AV236" s="13" t="s">
        <v>83</v>
      </c>
      <c r="AW236" s="13" t="s">
        <v>34</v>
      </c>
      <c r="AX236" s="13" t="s">
        <v>81</v>
      </c>
      <c r="AY236" s="235" t="s">
        <v>124</v>
      </c>
    </row>
    <row r="237" s="12" customFormat="1" ht="22.8" customHeight="1">
      <c r="A237" s="12"/>
      <c r="B237" s="190"/>
      <c r="C237" s="191"/>
      <c r="D237" s="192" t="s">
        <v>72</v>
      </c>
      <c r="E237" s="204" t="s">
        <v>393</v>
      </c>
      <c r="F237" s="204" t="s">
        <v>394</v>
      </c>
      <c r="G237" s="191"/>
      <c r="H237" s="191"/>
      <c r="I237" s="194"/>
      <c r="J237" s="205">
        <f>BK237</f>
        <v>0</v>
      </c>
      <c r="K237" s="191"/>
      <c r="L237" s="196"/>
      <c r="M237" s="197"/>
      <c r="N237" s="198"/>
      <c r="O237" s="198"/>
      <c r="P237" s="199">
        <f>SUM(P238:P239)</f>
        <v>0</v>
      </c>
      <c r="Q237" s="198"/>
      <c r="R237" s="199">
        <f>SUM(R238:R239)</f>
        <v>0</v>
      </c>
      <c r="S237" s="198"/>
      <c r="T237" s="200">
        <f>SUM(T238:T239)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01" t="s">
        <v>81</v>
      </c>
      <c r="AT237" s="202" t="s">
        <v>72</v>
      </c>
      <c r="AU237" s="202" t="s">
        <v>81</v>
      </c>
      <c r="AY237" s="201" t="s">
        <v>124</v>
      </c>
      <c r="BK237" s="203">
        <f>SUM(BK238:BK239)</f>
        <v>0</v>
      </c>
    </row>
    <row r="238" s="2" customFormat="1" ht="24.15" customHeight="1">
      <c r="A238" s="40"/>
      <c r="B238" s="41"/>
      <c r="C238" s="206" t="s">
        <v>542</v>
      </c>
      <c r="D238" s="206" t="s">
        <v>126</v>
      </c>
      <c r="E238" s="207" t="s">
        <v>396</v>
      </c>
      <c r="F238" s="208" t="s">
        <v>397</v>
      </c>
      <c r="G238" s="209" t="s">
        <v>187</v>
      </c>
      <c r="H238" s="210">
        <v>1064.713</v>
      </c>
      <c r="I238" s="211"/>
      <c r="J238" s="212">
        <f>ROUND(I238*H238,2)</f>
        <v>0</v>
      </c>
      <c r="K238" s="208" t="s">
        <v>130</v>
      </c>
      <c r="L238" s="46"/>
      <c r="M238" s="213" t="s">
        <v>19</v>
      </c>
      <c r="N238" s="214" t="s">
        <v>44</v>
      </c>
      <c r="O238" s="86"/>
      <c r="P238" s="215">
        <f>O238*H238</f>
        <v>0</v>
      </c>
      <c r="Q238" s="215">
        <v>0</v>
      </c>
      <c r="R238" s="215">
        <f>Q238*H238</f>
        <v>0</v>
      </c>
      <c r="S238" s="215">
        <v>0</v>
      </c>
      <c r="T238" s="21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131</v>
      </c>
      <c r="AT238" s="217" t="s">
        <v>126</v>
      </c>
      <c r="AU238" s="217" t="s">
        <v>83</v>
      </c>
      <c r="AY238" s="19" t="s">
        <v>124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9" t="s">
        <v>81</v>
      </c>
      <c r="BK238" s="218">
        <f>ROUND(I238*H238,2)</f>
        <v>0</v>
      </c>
      <c r="BL238" s="19" t="s">
        <v>131</v>
      </c>
      <c r="BM238" s="217" t="s">
        <v>543</v>
      </c>
    </row>
    <row r="239" s="2" customFormat="1">
      <c r="A239" s="40"/>
      <c r="B239" s="41"/>
      <c r="C239" s="42"/>
      <c r="D239" s="219" t="s">
        <v>133</v>
      </c>
      <c r="E239" s="42"/>
      <c r="F239" s="220" t="s">
        <v>399</v>
      </c>
      <c r="G239" s="42"/>
      <c r="H239" s="42"/>
      <c r="I239" s="221"/>
      <c r="J239" s="42"/>
      <c r="K239" s="42"/>
      <c r="L239" s="46"/>
      <c r="M239" s="267"/>
      <c r="N239" s="268"/>
      <c r="O239" s="269"/>
      <c r="P239" s="269"/>
      <c r="Q239" s="269"/>
      <c r="R239" s="269"/>
      <c r="S239" s="269"/>
      <c r="T239" s="270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133</v>
      </c>
      <c r="AU239" s="19" t="s">
        <v>83</v>
      </c>
    </row>
    <row r="240" s="2" customFormat="1" ht="6.96" customHeight="1">
      <c r="A240" s="40"/>
      <c r="B240" s="61"/>
      <c r="C240" s="62"/>
      <c r="D240" s="62"/>
      <c r="E240" s="62"/>
      <c r="F240" s="62"/>
      <c r="G240" s="62"/>
      <c r="H240" s="62"/>
      <c r="I240" s="62"/>
      <c r="J240" s="62"/>
      <c r="K240" s="62"/>
      <c r="L240" s="46"/>
      <c r="M240" s="40"/>
      <c r="O240" s="40"/>
      <c r="P240" s="40"/>
      <c r="Q240" s="40"/>
      <c r="R240" s="40"/>
      <c r="S240" s="40"/>
      <c r="T240" s="40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</row>
  </sheetData>
  <sheetProtection sheet="1" autoFilter="0" formatColumns="0" formatRows="0" objects="1" scenarios="1" spinCount="100000" saltValue="XGCUGmfxLcOtQl8RocobrTBNYvmVljcKUKL1pfSoo1Ifi8/XaMyKPzPs5ys4RuLW/r8IxGAVXP2r+dq1Pkw32A==" hashValue="04ke0izzsODqz/awSNt0moehAbKhcOHq/CCDkBFaMqltKvjS27PrGhDjZ1xAitCfkfWm5Nj8p1EyPJcshxpPnw==" algorithmName="SHA-512" password="CC35"/>
  <autoFilter ref="C85:K239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4_01/113106123"/>
    <hyperlink ref="F95" r:id="rId2" display="https://podminky.urs.cz/item/CS_URS_2024_01/113106125"/>
    <hyperlink ref="F97" r:id="rId3" display="https://podminky.urs.cz/item/CS_URS_2024_01/113107224"/>
    <hyperlink ref="F99" r:id="rId4" display="https://podminky.urs.cz/item/CS_URS_2024_01/113107342"/>
    <hyperlink ref="F104" r:id="rId5" display="https://podminky.urs.cz/item/CS_URS_2024_01/113154254"/>
    <hyperlink ref="F107" r:id="rId6" display="https://podminky.urs.cz/item/CS_URS_2024_01/113202111"/>
    <hyperlink ref="F110" r:id="rId7" display="https://podminky.urs.cz/item/CS_URS_2024_01/113203111"/>
    <hyperlink ref="F113" r:id="rId8" display="https://podminky.urs.cz/item/CS_URS_2024_01/175151201"/>
    <hyperlink ref="F118" r:id="rId9" display="https://podminky.urs.cz/item/CS_URS_2024_01/181111111"/>
    <hyperlink ref="F120" r:id="rId10" display="https://podminky.urs.cz/item/CS_URS_2024_01/181152302"/>
    <hyperlink ref="F123" r:id="rId11" display="https://podminky.urs.cz/item/CS_URS_2024_01/181411131"/>
    <hyperlink ref="F128" r:id="rId12" display="https://podminky.urs.cz/item/CS_URS_2024_01/564851111"/>
    <hyperlink ref="F130" r:id="rId13" display="https://podminky.urs.cz/item/CS_URS_2024_01/564861111"/>
    <hyperlink ref="F132" r:id="rId14" display="https://podminky.urs.cz/item/CS_URS_2024_01/565135111"/>
    <hyperlink ref="F135" r:id="rId15" display="https://podminky.urs.cz/item/CS_URS_2024_01/566501111"/>
    <hyperlink ref="F138" r:id="rId16" display="https://podminky.urs.cz/item/CS_URS_2024_01/573111115"/>
    <hyperlink ref="F140" r:id="rId17" display="https://podminky.urs.cz/item/CS_URS_2024_01/573231111"/>
    <hyperlink ref="F142" r:id="rId18" display="https://podminky.urs.cz/item/CS_URS_2024_01/577144111"/>
    <hyperlink ref="F144" r:id="rId19" display="https://podminky.urs.cz/item/CS_URS_2024_01/596211220"/>
    <hyperlink ref="F147" r:id="rId20" display="https://podminky.urs.cz/item/CS_URS_2024_01/596411111"/>
    <hyperlink ref="F152" r:id="rId21" display="https://podminky.urs.cz/item/CS_URS_2024_01/890411811"/>
    <hyperlink ref="F155" r:id="rId22" display="https://podminky.urs.cz/item/CS_URS_2024_01/899131121"/>
    <hyperlink ref="F158" r:id="rId23" display="https://podminky.urs.cz/item/CS_URS_2024_01/899132212"/>
    <hyperlink ref="F161" r:id="rId24" display="https://podminky.urs.cz/item/CS_URS_2024_01/899133211"/>
    <hyperlink ref="F166" r:id="rId25" display="https://podminky.urs.cz/item/CS_URS_2024_01/915131112"/>
    <hyperlink ref="F169" r:id="rId26" display="https://podminky.urs.cz/item/CS_URS_2024_01/915621111"/>
    <hyperlink ref="F171" r:id="rId27" display="https://podminky.urs.cz/item/CS_URS_2024_01/916131213"/>
    <hyperlink ref="F186" r:id="rId28" display="https://podminky.urs.cz/item/CS_URS_2024_01/916241213"/>
    <hyperlink ref="F189" r:id="rId29" display="https://podminky.urs.cz/item/CS_URS_2024_01/916991121"/>
    <hyperlink ref="F193" r:id="rId30" display="https://podminky.urs.cz/item/CS_URS_2024_01/919726123"/>
    <hyperlink ref="F197" r:id="rId31" display="https://podminky.urs.cz/item/CS_URS_2024_01/919732211"/>
    <hyperlink ref="F200" r:id="rId32" display="https://podminky.urs.cz/item/CS_URS_2024_01/919735112"/>
    <hyperlink ref="F202" r:id="rId33" display="https://podminky.urs.cz/item/CS_URS_2024_01/979024443"/>
    <hyperlink ref="F205" r:id="rId34" display="https://podminky.urs.cz/item/CS_URS_2024_01/979054451"/>
    <hyperlink ref="F207" r:id="rId35" display="https://podminky.urs.cz/item/CS_URS_2024_01/979071122"/>
    <hyperlink ref="F211" r:id="rId36" display="https://podminky.urs.cz/item/CS_URS_2024_01/997221551"/>
    <hyperlink ref="F216" r:id="rId37" display="https://podminky.urs.cz/item/CS_URS_2024_01/997221559"/>
    <hyperlink ref="F221" r:id="rId38" display="https://podminky.urs.cz/item/CS_URS_2024_01/997221571"/>
    <hyperlink ref="F227" r:id="rId39" display="https://podminky.urs.cz/item/CS_URS_2024_01/997221579"/>
    <hyperlink ref="F232" r:id="rId40" display="https://podminky.urs.cz/item/CS_URS_2024_01/997221861"/>
    <hyperlink ref="F235" r:id="rId41" display="https://podminky.urs.cz/item/CS_URS_2024_01/997221873"/>
    <hyperlink ref="F239" r:id="rId42" display="https://podminky.urs.cz/item/CS_URS_2024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94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OPRAVY KOMUNIKACÍ ZR - UL. ŠVERMOVA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95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544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5. 2. 2024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19</v>
      </c>
      <c r="F21" s="40"/>
      <c r="G21" s="40"/>
      <c r="H21" s="40"/>
      <c r="I21" s="134" t="s">
        <v>28</v>
      </c>
      <c r="J21" s="138" t="s">
        <v>33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97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ROUND((SUM(BE85:BE170)),  2)</f>
        <v>0</v>
      </c>
      <c r="G33" s="40"/>
      <c r="H33" s="40"/>
      <c r="I33" s="150">
        <v>0.20999999999999999</v>
      </c>
      <c r="J33" s="149">
        <f>ROUND(((SUM(BE85:BE170))*I33),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ROUND((SUM(BF85:BF170)),  2)</f>
        <v>0</v>
      </c>
      <c r="G34" s="40"/>
      <c r="H34" s="40"/>
      <c r="I34" s="150">
        <v>0.12</v>
      </c>
      <c r="J34" s="149">
        <f>ROUND(((SUM(BF85:BF170))*I34),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ROUND((SUM(BG85:BG170)),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ROUND((SUM(BH85:BH170)),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ROUND((SUM(BI85:BI170)),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98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OPRAVY KOMUNIKACÍ ZR - UL. ŠVERMOVA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95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03 - PARKOVIŠTĚ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5. 2. 2024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Žďár nad Sázavou</v>
      </c>
      <c r="G54" s="42"/>
      <c r="H54" s="42"/>
      <c r="I54" s="34" t="s">
        <v>31</v>
      </c>
      <c r="J54" s="38" t="str">
        <f>E21</f>
        <v/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Zbytovská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99</v>
      </c>
      <c r="D57" s="164"/>
      <c r="E57" s="164"/>
      <c r="F57" s="164"/>
      <c r="G57" s="164"/>
      <c r="H57" s="164"/>
      <c r="I57" s="164"/>
      <c r="J57" s="165" t="s">
        <v>100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101</v>
      </c>
    </row>
    <row r="60" s="9" customFormat="1" ht="24.96" customHeight="1">
      <c r="A60" s="9"/>
      <c r="B60" s="167"/>
      <c r="C60" s="168"/>
      <c r="D60" s="169" t="s">
        <v>102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103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104</v>
      </c>
      <c r="E62" s="176"/>
      <c r="F62" s="176"/>
      <c r="G62" s="176"/>
      <c r="H62" s="176"/>
      <c r="I62" s="176"/>
      <c r="J62" s="177">
        <f>J112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106</v>
      </c>
      <c r="E63" s="176"/>
      <c r="F63" s="176"/>
      <c r="G63" s="176"/>
      <c r="H63" s="176"/>
      <c r="I63" s="176"/>
      <c r="J63" s="177">
        <f>J129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107</v>
      </c>
      <c r="E64" s="176"/>
      <c r="F64" s="176"/>
      <c r="G64" s="176"/>
      <c r="H64" s="176"/>
      <c r="I64" s="176"/>
      <c r="J64" s="177">
        <f>J146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108</v>
      </c>
      <c r="E65" s="176"/>
      <c r="F65" s="176"/>
      <c r="G65" s="176"/>
      <c r="H65" s="176"/>
      <c r="I65" s="176"/>
      <c r="J65" s="177">
        <f>J168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109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OPRAVY KOMUNIKACÍ ZR - UL. ŠVERMOVA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95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SO 03 - PARKOVIŠTĚ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 xml:space="preserve"> </v>
      </c>
      <c r="G79" s="42"/>
      <c r="H79" s="42"/>
      <c r="I79" s="34" t="s">
        <v>23</v>
      </c>
      <c r="J79" s="74" t="str">
        <f>IF(J12="","",J12)</f>
        <v>5. 2. 2024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25</v>
      </c>
      <c r="D81" s="42"/>
      <c r="E81" s="42"/>
      <c r="F81" s="29" t="str">
        <f>E15</f>
        <v>Město Žďár nad Sázavou</v>
      </c>
      <c r="G81" s="42"/>
      <c r="H81" s="42"/>
      <c r="I81" s="34" t="s">
        <v>31</v>
      </c>
      <c r="J81" s="38" t="str">
        <f>E21</f>
        <v/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29</v>
      </c>
      <c r="D82" s="42"/>
      <c r="E82" s="42"/>
      <c r="F82" s="29" t="str">
        <f>IF(E18="","",E18)</f>
        <v>Vyplň údaj</v>
      </c>
      <c r="G82" s="42"/>
      <c r="H82" s="42"/>
      <c r="I82" s="34" t="s">
        <v>35</v>
      </c>
      <c r="J82" s="38" t="str">
        <f>E24</f>
        <v>Zbytovská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110</v>
      </c>
      <c r="D84" s="182" t="s">
        <v>58</v>
      </c>
      <c r="E84" s="182" t="s">
        <v>54</v>
      </c>
      <c r="F84" s="182" t="s">
        <v>55</v>
      </c>
      <c r="G84" s="182" t="s">
        <v>111</v>
      </c>
      <c r="H84" s="182" t="s">
        <v>112</v>
      </c>
      <c r="I84" s="182" t="s">
        <v>113</v>
      </c>
      <c r="J84" s="182" t="s">
        <v>100</v>
      </c>
      <c r="K84" s="183" t="s">
        <v>114</v>
      </c>
      <c r="L84" s="184"/>
      <c r="M84" s="94" t="s">
        <v>19</v>
      </c>
      <c r="N84" s="95" t="s">
        <v>43</v>
      </c>
      <c r="O84" s="95" t="s">
        <v>115</v>
      </c>
      <c r="P84" s="95" t="s">
        <v>116</v>
      </c>
      <c r="Q84" s="95" t="s">
        <v>117</v>
      </c>
      <c r="R84" s="95" t="s">
        <v>118</v>
      </c>
      <c r="S84" s="95" t="s">
        <v>119</v>
      </c>
      <c r="T84" s="96" t="s">
        <v>120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121</v>
      </c>
      <c r="D85" s="42"/>
      <c r="E85" s="42"/>
      <c r="F85" s="42"/>
      <c r="G85" s="42"/>
      <c r="H85" s="42"/>
      <c r="I85" s="42"/>
      <c r="J85" s="185">
        <f>BK85</f>
        <v>0</v>
      </c>
      <c r="K85" s="42"/>
      <c r="L85" s="46"/>
      <c r="M85" s="97"/>
      <c r="N85" s="186"/>
      <c r="O85" s="98"/>
      <c r="P85" s="187">
        <f>P86</f>
        <v>0</v>
      </c>
      <c r="Q85" s="98"/>
      <c r="R85" s="187">
        <f>R86</f>
        <v>407.89148399999993</v>
      </c>
      <c r="S85" s="98"/>
      <c r="T85" s="188">
        <f>T86</f>
        <v>293.64999999999998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72</v>
      </c>
      <c r="AU85" s="19" t="s">
        <v>101</v>
      </c>
      <c r="BK85" s="189">
        <f>BK86</f>
        <v>0</v>
      </c>
    </row>
    <row r="86" s="12" customFormat="1" ht="25.92" customHeight="1">
      <c r="A86" s="12"/>
      <c r="B86" s="190"/>
      <c r="C86" s="191"/>
      <c r="D86" s="192" t="s">
        <v>72</v>
      </c>
      <c r="E86" s="193" t="s">
        <v>122</v>
      </c>
      <c r="F86" s="193" t="s">
        <v>123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P87+P112+P129+P146+P168</f>
        <v>0</v>
      </c>
      <c r="Q86" s="198"/>
      <c r="R86" s="199">
        <f>R87+R112+R129+R146+R168</f>
        <v>407.89148399999993</v>
      </c>
      <c r="S86" s="198"/>
      <c r="T86" s="200">
        <f>T87+T112+T129+T146+T168</f>
        <v>293.64999999999998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81</v>
      </c>
      <c r="AT86" s="202" t="s">
        <v>72</v>
      </c>
      <c r="AU86" s="202" t="s">
        <v>73</v>
      </c>
      <c r="AY86" s="201" t="s">
        <v>124</v>
      </c>
      <c r="BK86" s="203">
        <f>BK87+BK112+BK129+BK146+BK168</f>
        <v>0</v>
      </c>
    </row>
    <row r="87" s="12" customFormat="1" ht="22.8" customHeight="1">
      <c r="A87" s="12"/>
      <c r="B87" s="190"/>
      <c r="C87" s="191"/>
      <c r="D87" s="192" t="s">
        <v>72</v>
      </c>
      <c r="E87" s="204" t="s">
        <v>81</v>
      </c>
      <c r="F87" s="204" t="s">
        <v>125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SUM(P88:P111)</f>
        <v>0</v>
      </c>
      <c r="Q87" s="198"/>
      <c r="R87" s="199">
        <f>SUM(R88:R111)</f>
        <v>4.54345</v>
      </c>
      <c r="S87" s="198"/>
      <c r="T87" s="200">
        <f>SUM(T88:T111)</f>
        <v>293.64999999999998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81</v>
      </c>
      <c r="AT87" s="202" t="s">
        <v>72</v>
      </c>
      <c r="AU87" s="202" t="s">
        <v>81</v>
      </c>
      <c r="AY87" s="201" t="s">
        <v>124</v>
      </c>
      <c r="BK87" s="203">
        <f>SUM(BK88:BK111)</f>
        <v>0</v>
      </c>
    </row>
    <row r="88" s="2" customFormat="1" ht="37.8" customHeight="1">
      <c r="A88" s="40"/>
      <c r="B88" s="41"/>
      <c r="C88" s="206" t="s">
        <v>81</v>
      </c>
      <c r="D88" s="206" t="s">
        <v>126</v>
      </c>
      <c r="E88" s="207" t="s">
        <v>145</v>
      </c>
      <c r="F88" s="208" t="s">
        <v>146</v>
      </c>
      <c r="G88" s="209" t="s">
        <v>129</v>
      </c>
      <c r="H88" s="210">
        <v>360</v>
      </c>
      <c r="I88" s="211"/>
      <c r="J88" s="212">
        <f>ROUND(I88*H88,2)</f>
        <v>0</v>
      </c>
      <c r="K88" s="208" t="s">
        <v>130</v>
      </c>
      <c r="L88" s="46"/>
      <c r="M88" s="213" t="s">
        <v>19</v>
      </c>
      <c r="N88" s="214" t="s">
        <v>44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0.57999999999999996</v>
      </c>
      <c r="T88" s="216">
        <f>S88*H88</f>
        <v>208.79999999999998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131</v>
      </c>
      <c r="AT88" s="217" t="s">
        <v>126</v>
      </c>
      <c r="AU88" s="217" t="s">
        <v>83</v>
      </c>
      <c r="AY88" s="19" t="s">
        <v>124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81</v>
      </c>
      <c r="BK88" s="218">
        <f>ROUND(I88*H88,2)</f>
        <v>0</v>
      </c>
      <c r="BL88" s="19" t="s">
        <v>131</v>
      </c>
      <c r="BM88" s="217" t="s">
        <v>545</v>
      </c>
    </row>
    <row r="89" s="2" customFormat="1">
      <c r="A89" s="40"/>
      <c r="B89" s="41"/>
      <c r="C89" s="42"/>
      <c r="D89" s="219" t="s">
        <v>133</v>
      </c>
      <c r="E89" s="42"/>
      <c r="F89" s="220" t="s">
        <v>148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133</v>
      </c>
      <c r="AU89" s="19" t="s">
        <v>83</v>
      </c>
    </row>
    <row r="90" s="13" customFormat="1">
      <c r="A90" s="13"/>
      <c r="B90" s="224"/>
      <c r="C90" s="225"/>
      <c r="D90" s="226" t="s">
        <v>135</v>
      </c>
      <c r="E90" s="227" t="s">
        <v>19</v>
      </c>
      <c r="F90" s="228" t="s">
        <v>546</v>
      </c>
      <c r="G90" s="225"/>
      <c r="H90" s="229">
        <v>360</v>
      </c>
      <c r="I90" s="230"/>
      <c r="J90" s="225"/>
      <c r="K90" s="225"/>
      <c r="L90" s="231"/>
      <c r="M90" s="232"/>
      <c r="N90" s="233"/>
      <c r="O90" s="233"/>
      <c r="P90" s="233"/>
      <c r="Q90" s="233"/>
      <c r="R90" s="233"/>
      <c r="S90" s="233"/>
      <c r="T90" s="234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5" t="s">
        <v>135</v>
      </c>
      <c r="AU90" s="235" t="s">
        <v>83</v>
      </c>
      <c r="AV90" s="13" t="s">
        <v>83</v>
      </c>
      <c r="AW90" s="13" t="s">
        <v>34</v>
      </c>
      <c r="AX90" s="13" t="s">
        <v>81</v>
      </c>
      <c r="AY90" s="235" t="s">
        <v>124</v>
      </c>
    </row>
    <row r="91" s="2" customFormat="1" ht="24.15" customHeight="1">
      <c r="A91" s="40"/>
      <c r="B91" s="41"/>
      <c r="C91" s="206" t="s">
        <v>83</v>
      </c>
      <c r="D91" s="206" t="s">
        <v>126</v>
      </c>
      <c r="E91" s="207" t="s">
        <v>163</v>
      </c>
      <c r="F91" s="208" t="s">
        <v>164</v>
      </c>
      <c r="G91" s="209" t="s">
        <v>129</v>
      </c>
      <c r="H91" s="210">
        <v>360</v>
      </c>
      <c r="I91" s="211"/>
      <c r="J91" s="212">
        <f>ROUND(I91*H91,2)</f>
        <v>0</v>
      </c>
      <c r="K91" s="208" t="s">
        <v>130</v>
      </c>
      <c r="L91" s="46"/>
      <c r="M91" s="213" t="s">
        <v>19</v>
      </c>
      <c r="N91" s="214" t="s">
        <v>44</v>
      </c>
      <c r="O91" s="86"/>
      <c r="P91" s="215">
        <f>O91*H91</f>
        <v>0</v>
      </c>
      <c r="Q91" s="215">
        <v>0.00012</v>
      </c>
      <c r="R91" s="215">
        <f>Q91*H91</f>
        <v>0.043200000000000002</v>
      </c>
      <c r="S91" s="215">
        <v>0.23000000000000001</v>
      </c>
      <c r="T91" s="216">
        <f>S91*H91</f>
        <v>82.799999999999997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131</v>
      </c>
      <c r="AT91" s="217" t="s">
        <v>126</v>
      </c>
      <c r="AU91" s="217" t="s">
        <v>83</v>
      </c>
      <c r="AY91" s="19" t="s">
        <v>124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81</v>
      </c>
      <c r="BK91" s="218">
        <f>ROUND(I91*H91,2)</f>
        <v>0</v>
      </c>
      <c r="BL91" s="19" t="s">
        <v>131</v>
      </c>
      <c r="BM91" s="217" t="s">
        <v>547</v>
      </c>
    </row>
    <row r="92" s="2" customFormat="1">
      <c r="A92" s="40"/>
      <c r="B92" s="41"/>
      <c r="C92" s="42"/>
      <c r="D92" s="219" t="s">
        <v>133</v>
      </c>
      <c r="E92" s="42"/>
      <c r="F92" s="220" t="s">
        <v>166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133</v>
      </c>
      <c r="AU92" s="19" t="s">
        <v>83</v>
      </c>
    </row>
    <row r="93" s="13" customFormat="1">
      <c r="A93" s="13"/>
      <c r="B93" s="224"/>
      <c r="C93" s="225"/>
      <c r="D93" s="226" t="s">
        <v>135</v>
      </c>
      <c r="E93" s="227" t="s">
        <v>19</v>
      </c>
      <c r="F93" s="228" t="s">
        <v>546</v>
      </c>
      <c r="G93" s="225"/>
      <c r="H93" s="229">
        <v>360</v>
      </c>
      <c r="I93" s="230"/>
      <c r="J93" s="225"/>
      <c r="K93" s="225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135</v>
      </c>
      <c r="AU93" s="235" t="s">
        <v>83</v>
      </c>
      <c r="AV93" s="13" t="s">
        <v>83</v>
      </c>
      <c r="AW93" s="13" t="s">
        <v>34</v>
      </c>
      <c r="AX93" s="13" t="s">
        <v>81</v>
      </c>
      <c r="AY93" s="235" t="s">
        <v>124</v>
      </c>
    </row>
    <row r="94" s="2" customFormat="1" ht="24.15" customHeight="1">
      <c r="A94" s="40"/>
      <c r="B94" s="41"/>
      <c r="C94" s="206" t="s">
        <v>144</v>
      </c>
      <c r="D94" s="206" t="s">
        <v>126</v>
      </c>
      <c r="E94" s="207" t="s">
        <v>169</v>
      </c>
      <c r="F94" s="208" t="s">
        <v>170</v>
      </c>
      <c r="G94" s="209" t="s">
        <v>171</v>
      </c>
      <c r="H94" s="210">
        <v>10</v>
      </c>
      <c r="I94" s="211"/>
      <c r="J94" s="212">
        <f>ROUND(I94*H94,2)</f>
        <v>0</v>
      </c>
      <c r="K94" s="208" t="s">
        <v>130</v>
      </c>
      <c r="L94" s="46"/>
      <c r="M94" s="213" t="s">
        <v>19</v>
      </c>
      <c r="N94" s="214" t="s">
        <v>44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0.20499999999999999</v>
      </c>
      <c r="T94" s="216">
        <f>S94*H94</f>
        <v>2.0499999999999998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131</v>
      </c>
      <c r="AT94" s="217" t="s">
        <v>126</v>
      </c>
      <c r="AU94" s="217" t="s">
        <v>83</v>
      </c>
      <c r="AY94" s="19" t="s">
        <v>124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81</v>
      </c>
      <c r="BK94" s="218">
        <f>ROUND(I94*H94,2)</f>
        <v>0</v>
      </c>
      <c r="BL94" s="19" t="s">
        <v>131</v>
      </c>
      <c r="BM94" s="217" t="s">
        <v>548</v>
      </c>
    </row>
    <row r="95" s="2" customFormat="1">
      <c r="A95" s="40"/>
      <c r="B95" s="41"/>
      <c r="C95" s="42"/>
      <c r="D95" s="219" t="s">
        <v>133</v>
      </c>
      <c r="E95" s="42"/>
      <c r="F95" s="220" t="s">
        <v>173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133</v>
      </c>
      <c r="AU95" s="19" t="s">
        <v>83</v>
      </c>
    </row>
    <row r="96" s="13" customFormat="1">
      <c r="A96" s="13"/>
      <c r="B96" s="224"/>
      <c r="C96" s="225"/>
      <c r="D96" s="226" t="s">
        <v>135</v>
      </c>
      <c r="E96" s="227" t="s">
        <v>19</v>
      </c>
      <c r="F96" s="228" t="s">
        <v>549</v>
      </c>
      <c r="G96" s="225"/>
      <c r="H96" s="229">
        <v>10</v>
      </c>
      <c r="I96" s="230"/>
      <c r="J96" s="225"/>
      <c r="K96" s="225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135</v>
      </c>
      <c r="AU96" s="235" t="s">
        <v>83</v>
      </c>
      <c r="AV96" s="13" t="s">
        <v>83</v>
      </c>
      <c r="AW96" s="13" t="s">
        <v>34</v>
      </c>
      <c r="AX96" s="13" t="s">
        <v>81</v>
      </c>
      <c r="AY96" s="235" t="s">
        <v>124</v>
      </c>
    </row>
    <row r="97" s="2" customFormat="1" ht="37.8" customHeight="1">
      <c r="A97" s="40"/>
      <c r="B97" s="41"/>
      <c r="C97" s="206" t="s">
        <v>131</v>
      </c>
      <c r="D97" s="206" t="s">
        <v>126</v>
      </c>
      <c r="E97" s="207" t="s">
        <v>177</v>
      </c>
      <c r="F97" s="208" t="s">
        <v>178</v>
      </c>
      <c r="G97" s="209" t="s">
        <v>179</v>
      </c>
      <c r="H97" s="210">
        <v>2.25</v>
      </c>
      <c r="I97" s="211"/>
      <c r="J97" s="212">
        <f>ROUND(I97*H97,2)</f>
        <v>0</v>
      </c>
      <c r="K97" s="208" t="s">
        <v>130</v>
      </c>
      <c r="L97" s="46"/>
      <c r="M97" s="213" t="s">
        <v>19</v>
      </c>
      <c r="N97" s="214" t="s">
        <v>44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131</v>
      </c>
      <c r="AT97" s="217" t="s">
        <v>126</v>
      </c>
      <c r="AU97" s="217" t="s">
        <v>83</v>
      </c>
      <c r="AY97" s="19" t="s">
        <v>124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81</v>
      </c>
      <c r="BK97" s="218">
        <f>ROUND(I97*H97,2)</f>
        <v>0</v>
      </c>
      <c r="BL97" s="19" t="s">
        <v>131</v>
      </c>
      <c r="BM97" s="217" t="s">
        <v>550</v>
      </c>
    </row>
    <row r="98" s="2" customFormat="1">
      <c r="A98" s="40"/>
      <c r="B98" s="41"/>
      <c r="C98" s="42"/>
      <c r="D98" s="219" t="s">
        <v>133</v>
      </c>
      <c r="E98" s="42"/>
      <c r="F98" s="220" t="s">
        <v>181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133</v>
      </c>
      <c r="AU98" s="19" t="s">
        <v>83</v>
      </c>
    </row>
    <row r="99" s="13" customFormat="1">
      <c r="A99" s="13"/>
      <c r="B99" s="224"/>
      <c r="C99" s="225"/>
      <c r="D99" s="226" t="s">
        <v>135</v>
      </c>
      <c r="E99" s="227" t="s">
        <v>19</v>
      </c>
      <c r="F99" s="228" t="s">
        <v>551</v>
      </c>
      <c r="G99" s="225"/>
      <c r="H99" s="229">
        <v>2.25</v>
      </c>
      <c r="I99" s="230"/>
      <c r="J99" s="225"/>
      <c r="K99" s="225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135</v>
      </c>
      <c r="AU99" s="235" t="s">
        <v>83</v>
      </c>
      <c r="AV99" s="13" t="s">
        <v>83</v>
      </c>
      <c r="AW99" s="13" t="s">
        <v>34</v>
      </c>
      <c r="AX99" s="13" t="s">
        <v>81</v>
      </c>
      <c r="AY99" s="235" t="s">
        <v>124</v>
      </c>
    </row>
    <row r="100" s="2" customFormat="1" ht="16.5" customHeight="1">
      <c r="A100" s="40"/>
      <c r="B100" s="41"/>
      <c r="C100" s="247" t="s">
        <v>156</v>
      </c>
      <c r="D100" s="247" t="s">
        <v>184</v>
      </c>
      <c r="E100" s="248" t="s">
        <v>185</v>
      </c>
      <c r="F100" s="249" t="s">
        <v>186</v>
      </c>
      <c r="G100" s="250" t="s">
        <v>187</v>
      </c>
      <c r="H100" s="251">
        <v>4.5</v>
      </c>
      <c r="I100" s="252"/>
      <c r="J100" s="253">
        <f>ROUND(I100*H100,2)</f>
        <v>0</v>
      </c>
      <c r="K100" s="249" t="s">
        <v>130</v>
      </c>
      <c r="L100" s="254"/>
      <c r="M100" s="255" t="s">
        <v>19</v>
      </c>
      <c r="N100" s="256" t="s">
        <v>44</v>
      </c>
      <c r="O100" s="86"/>
      <c r="P100" s="215">
        <f>O100*H100</f>
        <v>0</v>
      </c>
      <c r="Q100" s="215">
        <v>1</v>
      </c>
      <c r="R100" s="215">
        <f>Q100*H100</f>
        <v>4.5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176</v>
      </c>
      <c r="AT100" s="217" t="s">
        <v>184</v>
      </c>
      <c r="AU100" s="217" t="s">
        <v>83</v>
      </c>
      <c r="AY100" s="19" t="s">
        <v>124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81</v>
      </c>
      <c r="BK100" s="218">
        <f>ROUND(I100*H100,2)</f>
        <v>0</v>
      </c>
      <c r="BL100" s="19" t="s">
        <v>131</v>
      </c>
      <c r="BM100" s="217" t="s">
        <v>552</v>
      </c>
    </row>
    <row r="101" s="13" customFormat="1">
      <c r="A101" s="13"/>
      <c r="B101" s="224"/>
      <c r="C101" s="225"/>
      <c r="D101" s="226" t="s">
        <v>135</v>
      </c>
      <c r="E101" s="225"/>
      <c r="F101" s="228" t="s">
        <v>553</v>
      </c>
      <c r="G101" s="225"/>
      <c r="H101" s="229">
        <v>4.5</v>
      </c>
      <c r="I101" s="230"/>
      <c r="J101" s="225"/>
      <c r="K101" s="225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135</v>
      </c>
      <c r="AU101" s="235" t="s">
        <v>83</v>
      </c>
      <c r="AV101" s="13" t="s">
        <v>83</v>
      </c>
      <c r="AW101" s="13" t="s">
        <v>4</v>
      </c>
      <c r="AX101" s="13" t="s">
        <v>81</v>
      </c>
      <c r="AY101" s="235" t="s">
        <v>124</v>
      </c>
    </row>
    <row r="102" s="2" customFormat="1" ht="16.5" customHeight="1">
      <c r="A102" s="40"/>
      <c r="B102" s="41"/>
      <c r="C102" s="206" t="s">
        <v>168</v>
      </c>
      <c r="D102" s="206" t="s">
        <v>126</v>
      </c>
      <c r="E102" s="207" t="s">
        <v>196</v>
      </c>
      <c r="F102" s="208" t="s">
        <v>197</v>
      </c>
      <c r="G102" s="209" t="s">
        <v>129</v>
      </c>
      <c r="H102" s="210">
        <v>360</v>
      </c>
      <c r="I102" s="211"/>
      <c r="J102" s="212">
        <f>ROUND(I102*H102,2)</f>
        <v>0</v>
      </c>
      <c r="K102" s="208" t="s">
        <v>130</v>
      </c>
      <c r="L102" s="46"/>
      <c r="M102" s="213" t="s">
        <v>19</v>
      </c>
      <c r="N102" s="214" t="s">
        <v>44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131</v>
      </c>
      <c r="AT102" s="217" t="s">
        <v>126</v>
      </c>
      <c r="AU102" s="217" t="s">
        <v>83</v>
      </c>
      <c r="AY102" s="19" t="s">
        <v>124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81</v>
      </c>
      <c r="BK102" s="218">
        <f>ROUND(I102*H102,2)</f>
        <v>0</v>
      </c>
      <c r="BL102" s="19" t="s">
        <v>131</v>
      </c>
      <c r="BM102" s="217" t="s">
        <v>554</v>
      </c>
    </row>
    <row r="103" s="2" customFormat="1">
      <c r="A103" s="40"/>
      <c r="B103" s="41"/>
      <c r="C103" s="42"/>
      <c r="D103" s="219" t="s">
        <v>133</v>
      </c>
      <c r="E103" s="42"/>
      <c r="F103" s="220" t="s">
        <v>199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133</v>
      </c>
      <c r="AU103" s="19" t="s">
        <v>83</v>
      </c>
    </row>
    <row r="104" s="13" customFormat="1">
      <c r="A104" s="13"/>
      <c r="B104" s="224"/>
      <c r="C104" s="225"/>
      <c r="D104" s="226" t="s">
        <v>135</v>
      </c>
      <c r="E104" s="227" t="s">
        <v>19</v>
      </c>
      <c r="F104" s="228" t="s">
        <v>546</v>
      </c>
      <c r="G104" s="225"/>
      <c r="H104" s="229">
        <v>360</v>
      </c>
      <c r="I104" s="230"/>
      <c r="J104" s="225"/>
      <c r="K104" s="225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135</v>
      </c>
      <c r="AU104" s="235" t="s">
        <v>83</v>
      </c>
      <c r="AV104" s="13" t="s">
        <v>83</v>
      </c>
      <c r="AW104" s="13" t="s">
        <v>34</v>
      </c>
      <c r="AX104" s="13" t="s">
        <v>81</v>
      </c>
      <c r="AY104" s="235" t="s">
        <v>124</v>
      </c>
    </row>
    <row r="105" s="2" customFormat="1" ht="33" customHeight="1">
      <c r="A105" s="40"/>
      <c r="B105" s="41"/>
      <c r="C105" s="206" t="s">
        <v>162</v>
      </c>
      <c r="D105" s="206" t="s">
        <v>126</v>
      </c>
      <c r="E105" s="207" t="s">
        <v>191</v>
      </c>
      <c r="F105" s="208" t="s">
        <v>192</v>
      </c>
      <c r="G105" s="209" t="s">
        <v>129</v>
      </c>
      <c r="H105" s="210">
        <v>10</v>
      </c>
      <c r="I105" s="211"/>
      <c r="J105" s="212">
        <f>ROUND(I105*H105,2)</f>
        <v>0</v>
      </c>
      <c r="K105" s="208" t="s">
        <v>130</v>
      </c>
      <c r="L105" s="46"/>
      <c r="M105" s="213" t="s">
        <v>19</v>
      </c>
      <c r="N105" s="214" t="s">
        <v>44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131</v>
      </c>
      <c r="AT105" s="217" t="s">
        <v>126</v>
      </c>
      <c r="AU105" s="217" t="s">
        <v>83</v>
      </c>
      <c r="AY105" s="19" t="s">
        <v>124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81</v>
      </c>
      <c r="BK105" s="218">
        <f>ROUND(I105*H105,2)</f>
        <v>0</v>
      </c>
      <c r="BL105" s="19" t="s">
        <v>131</v>
      </c>
      <c r="BM105" s="217" t="s">
        <v>555</v>
      </c>
    </row>
    <row r="106" s="2" customFormat="1">
      <c r="A106" s="40"/>
      <c r="B106" s="41"/>
      <c r="C106" s="42"/>
      <c r="D106" s="219" t="s">
        <v>133</v>
      </c>
      <c r="E106" s="42"/>
      <c r="F106" s="220" t="s">
        <v>194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133</v>
      </c>
      <c r="AU106" s="19" t="s">
        <v>83</v>
      </c>
    </row>
    <row r="107" s="13" customFormat="1">
      <c r="A107" s="13"/>
      <c r="B107" s="224"/>
      <c r="C107" s="225"/>
      <c r="D107" s="226" t="s">
        <v>135</v>
      </c>
      <c r="E107" s="227" t="s">
        <v>19</v>
      </c>
      <c r="F107" s="228" t="s">
        <v>556</v>
      </c>
      <c r="G107" s="225"/>
      <c r="H107" s="229">
        <v>10</v>
      </c>
      <c r="I107" s="230"/>
      <c r="J107" s="225"/>
      <c r="K107" s="225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135</v>
      </c>
      <c r="AU107" s="235" t="s">
        <v>83</v>
      </c>
      <c r="AV107" s="13" t="s">
        <v>83</v>
      </c>
      <c r="AW107" s="13" t="s">
        <v>34</v>
      </c>
      <c r="AX107" s="13" t="s">
        <v>81</v>
      </c>
      <c r="AY107" s="235" t="s">
        <v>124</v>
      </c>
    </row>
    <row r="108" s="2" customFormat="1" ht="24.15" customHeight="1">
      <c r="A108" s="40"/>
      <c r="B108" s="41"/>
      <c r="C108" s="206" t="s">
        <v>176</v>
      </c>
      <c r="D108" s="206" t="s">
        <v>126</v>
      </c>
      <c r="E108" s="207" t="s">
        <v>201</v>
      </c>
      <c r="F108" s="208" t="s">
        <v>202</v>
      </c>
      <c r="G108" s="209" t="s">
        <v>129</v>
      </c>
      <c r="H108" s="210">
        <v>10</v>
      </c>
      <c r="I108" s="211"/>
      <c r="J108" s="212">
        <f>ROUND(I108*H108,2)</f>
        <v>0</v>
      </c>
      <c r="K108" s="208" t="s">
        <v>130</v>
      </c>
      <c r="L108" s="46"/>
      <c r="M108" s="213" t="s">
        <v>19</v>
      </c>
      <c r="N108" s="214" t="s">
        <v>44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131</v>
      </c>
      <c r="AT108" s="217" t="s">
        <v>126</v>
      </c>
      <c r="AU108" s="217" t="s">
        <v>83</v>
      </c>
      <c r="AY108" s="19" t="s">
        <v>124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81</v>
      </c>
      <c r="BK108" s="218">
        <f>ROUND(I108*H108,2)</f>
        <v>0</v>
      </c>
      <c r="BL108" s="19" t="s">
        <v>131</v>
      </c>
      <c r="BM108" s="217" t="s">
        <v>557</v>
      </c>
    </row>
    <row r="109" s="2" customFormat="1">
      <c r="A109" s="40"/>
      <c r="B109" s="41"/>
      <c r="C109" s="42"/>
      <c r="D109" s="219" t="s">
        <v>133</v>
      </c>
      <c r="E109" s="42"/>
      <c r="F109" s="220" t="s">
        <v>204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133</v>
      </c>
      <c r="AU109" s="19" t="s">
        <v>83</v>
      </c>
    </row>
    <row r="110" s="2" customFormat="1" ht="16.5" customHeight="1">
      <c r="A110" s="40"/>
      <c r="B110" s="41"/>
      <c r="C110" s="247" t="s">
        <v>183</v>
      </c>
      <c r="D110" s="247" t="s">
        <v>184</v>
      </c>
      <c r="E110" s="248" t="s">
        <v>206</v>
      </c>
      <c r="F110" s="249" t="s">
        <v>207</v>
      </c>
      <c r="G110" s="250" t="s">
        <v>208</v>
      </c>
      <c r="H110" s="251">
        <v>0.25</v>
      </c>
      <c r="I110" s="252"/>
      <c r="J110" s="253">
        <f>ROUND(I110*H110,2)</f>
        <v>0</v>
      </c>
      <c r="K110" s="249" t="s">
        <v>130</v>
      </c>
      <c r="L110" s="254"/>
      <c r="M110" s="255" t="s">
        <v>19</v>
      </c>
      <c r="N110" s="256" t="s">
        <v>44</v>
      </c>
      <c r="O110" s="86"/>
      <c r="P110" s="215">
        <f>O110*H110</f>
        <v>0</v>
      </c>
      <c r="Q110" s="215">
        <v>0.001</v>
      </c>
      <c r="R110" s="215">
        <f>Q110*H110</f>
        <v>0.00025000000000000001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176</v>
      </c>
      <c r="AT110" s="217" t="s">
        <v>184</v>
      </c>
      <c r="AU110" s="217" t="s">
        <v>83</v>
      </c>
      <c r="AY110" s="19" t="s">
        <v>124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81</v>
      </c>
      <c r="BK110" s="218">
        <f>ROUND(I110*H110,2)</f>
        <v>0</v>
      </c>
      <c r="BL110" s="19" t="s">
        <v>131</v>
      </c>
      <c r="BM110" s="217" t="s">
        <v>558</v>
      </c>
    </row>
    <row r="111" s="13" customFormat="1">
      <c r="A111" s="13"/>
      <c r="B111" s="224"/>
      <c r="C111" s="225"/>
      <c r="D111" s="226" t="s">
        <v>135</v>
      </c>
      <c r="E111" s="225"/>
      <c r="F111" s="228" t="s">
        <v>559</v>
      </c>
      <c r="G111" s="225"/>
      <c r="H111" s="229">
        <v>0.25</v>
      </c>
      <c r="I111" s="230"/>
      <c r="J111" s="225"/>
      <c r="K111" s="225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135</v>
      </c>
      <c r="AU111" s="235" t="s">
        <v>83</v>
      </c>
      <c r="AV111" s="13" t="s">
        <v>83</v>
      </c>
      <c r="AW111" s="13" t="s">
        <v>4</v>
      </c>
      <c r="AX111" s="13" t="s">
        <v>81</v>
      </c>
      <c r="AY111" s="235" t="s">
        <v>124</v>
      </c>
    </row>
    <row r="112" s="12" customFormat="1" ht="22.8" customHeight="1">
      <c r="A112" s="12"/>
      <c r="B112" s="190"/>
      <c r="C112" s="191"/>
      <c r="D112" s="192" t="s">
        <v>72</v>
      </c>
      <c r="E112" s="204" t="s">
        <v>156</v>
      </c>
      <c r="F112" s="204" t="s">
        <v>211</v>
      </c>
      <c r="G112" s="191"/>
      <c r="H112" s="191"/>
      <c r="I112" s="194"/>
      <c r="J112" s="205">
        <f>BK112</f>
        <v>0</v>
      </c>
      <c r="K112" s="191"/>
      <c r="L112" s="196"/>
      <c r="M112" s="197"/>
      <c r="N112" s="198"/>
      <c r="O112" s="198"/>
      <c r="P112" s="199">
        <f>SUM(P113:P128)</f>
        <v>0</v>
      </c>
      <c r="Q112" s="198"/>
      <c r="R112" s="199">
        <f>SUM(R113:R128)</f>
        <v>378.70775999999995</v>
      </c>
      <c r="S112" s="198"/>
      <c r="T112" s="200">
        <f>SUM(T113:T128)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1" t="s">
        <v>81</v>
      </c>
      <c r="AT112" s="202" t="s">
        <v>72</v>
      </c>
      <c r="AU112" s="202" t="s">
        <v>81</v>
      </c>
      <c r="AY112" s="201" t="s">
        <v>124</v>
      </c>
      <c r="BK112" s="203">
        <f>SUM(BK113:BK128)</f>
        <v>0</v>
      </c>
    </row>
    <row r="113" s="2" customFormat="1" ht="21.75" customHeight="1">
      <c r="A113" s="40"/>
      <c r="B113" s="41"/>
      <c r="C113" s="206" t="s">
        <v>190</v>
      </c>
      <c r="D113" s="206" t="s">
        <v>126</v>
      </c>
      <c r="E113" s="207" t="s">
        <v>213</v>
      </c>
      <c r="F113" s="208" t="s">
        <v>214</v>
      </c>
      <c r="G113" s="209" t="s">
        <v>129</v>
      </c>
      <c r="H113" s="210">
        <v>360</v>
      </c>
      <c r="I113" s="211"/>
      <c r="J113" s="212">
        <f>ROUND(I113*H113,2)</f>
        <v>0</v>
      </c>
      <c r="K113" s="208" t="s">
        <v>130</v>
      </c>
      <c r="L113" s="46"/>
      <c r="M113" s="213" t="s">
        <v>19</v>
      </c>
      <c r="N113" s="214" t="s">
        <v>44</v>
      </c>
      <c r="O113" s="86"/>
      <c r="P113" s="215">
        <f>O113*H113</f>
        <v>0</v>
      </c>
      <c r="Q113" s="215">
        <v>0.34499999999999997</v>
      </c>
      <c r="R113" s="215">
        <f>Q113*H113</f>
        <v>124.19999999999999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131</v>
      </c>
      <c r="AT113" s="217" t="s">
        <v>126</v>
      </c>
      <c r="AU113" s="217" t="s">
        <v>83</v>
      </c>
      <c r="AY113" s="19" t="s">
        <v>124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81</v>
      </c>
      <c r="BK113" s="218">
        <f>ROUND(I113*H113,2)</f>
        <v>0</v>
      </c>
      <c r="BL113" s="19" t="s">
        <v>131</v>
      </c>
      <c r="BM113" s="217" t="s">
        <v>560</v>
      </c>
    </row>
    <row r="114" s="2" customFormat="1">
      <c r="A114" s="40"/>
      <c r="B114" s="41"/>
      <c r="C114" s="42"/>
      <c r="D114" s="219" t="s">
        <v>133</v>
      </c>
      <c r="E114" s="42"/>
      <c r="F114" s="220" t="s">
        <v>216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133</v>
      </c>
      <c r="AU114" s="19" t="s">
        <v>83</v>
      </c>
    </row>
    <row r="115" s="13" customFormat="1">
      <c r="A115" s="13"/>
      <c r="B115" s="224"/>
      <c r="C115" s="225"/>
      <c r="D115" s="226" t="s">
        <v>135</v>
      </c>
      <c r="E115" s="227" t="s">
        <v>19</v>
      </c>
      <c r="F115" s="228" t="s">
        <v>546</v>
      </c>
      <c r="G115" s="225"/>
      <c r="H115" s="229">
        <v>360</v>
      </c>
      <c r="I115" s="230"/>
      <c r="J115" s="225"/>
      <c r="K115" s="225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135</v>
      </c>
      <c r="AU115" s="235" t="s">
        <v>83</v>
      </c>
      <c r="AV115" s="13" t="s">
        <v>83</v>
      </c>
      <c r="AW115" s="13" t="s">
        <v>34</v>
      </c>
      <c r="AX115" s="13" t="s">
        <v>81</v>
      </c>
      <c r="AY115" s="235" t="s">
        <v>124</v>
      </c>
    </row>
    <row r="116" s="2" customFormat="1" ht="21.75" customHeight="1">
      <c r="A116" s="40"/>
      <c r="B116" s="41"/>
      <c r="C116" s="206" t="s">
        <v>195</v>
      </c>
      <c r="D116" s="206" t="s">
        <v>126</v>
      </c>
      <c r="E116" s="207" t="s">
        <v>219</v>
      </c>
      <c r="F116" s="208" t="s">
        <v>220</v>
      </c>
      <c r="G116" s="209" t="s">
        <v>129</v>
      </c>
      <c r="H116" s="210">
        <v>360</v>
      </c>
      <c r="I116" s="211"/>
      <c r="J116" s="212">
        <f>ROUND(I116*H116,2)</f>
        <v>0</v>
      </c>
      <c r="K116" s="208" t="s">
        <v>130</v>
      </c>
      <c r="L116" s="46"/>
      <c r="M116" s="213" t="s">
        <v>19</v>
      </c>
      <c r="N116" s="214" t="s">
        <v>44</v>
      </c>
      <c r="O116" s="86"/>
      <c r="P116" s="215">
        <f>O116*H116</f>
        <v>0</v>
      </c>
      <c r="Q116" s="215">
        <v>0.46000000000000002</v>
      </c>
      <c r="R116" s="215">
        <f>Q116*H116</f>
        <v>165.59999999999999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131</v>
      </c>
      <c r="AT116" s="217" t="s">
        <v>126</v>
      </c>
      <c r="AU116" s="217" t="s">
        <v>83</v>
      </c>
      <c r="AY116" s="19" t="s">
        <v>124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81</v>
      </c>
      <c r="BK116" s="218">
        <f>ROUND(I116*H116,2)</f>
        <v>0</v>
      </c>
      <c r="BL116" s="19" t="s">
        <v>131</v>
      </c>
      <c r="BM116" s="217" t="s">
        <v>561</v>
      </c>
    </row>
    <row r="117" s="2" customFormat="1">
      <c r="A117" s="40"/>
      <c r="B117" s="41"/>
      <c r="C117" s="42"/>
      <c r="D117" s="219" t="s">
        <v>133</v>
      </c>
      <c r="E117" s="42"/>
      <c r="F117" s="220" t="s">
        <v>222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133</v>
      </c>
      <c r="AU117" s="19" t="s">
        <v>83</v>
      </c>
    </row>
    <row r="118" s="13" customFormat="1">
      <c r="A118" s="13"/>
      <c r="B118" s="224"/>
      <c r="C118" s="225"/>
      <c r="D118" s="226" t="s">
        <v>135</v>
      </c>
      <c r="E118" s="227" t="s">
        <v>19</v>
      </c>
      <c r="F118" s="228" t="s">
        <v>546</v>
      </c>
      <c r="G118" s="225"/>
      <c r="H118" s="229">
        <v>360</v>
      </c>
      <c r="I118" s="230"/>
      <c r="J118" s="225"/>
      <c r="K118" s="225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135</v>
      </c>
      <c r="AU118" s="235" t="s">
        <v>83</v>
      </c>
      <c r="AV118" s="13" t="s">
        <v>83</v>
      </c>
      <c r="AW118" s="13" t="s">
        <v>34</v>
      </c>
      <c r="AX118" s="13" t="s">
        <v>81</v>
      </c>
      <c r="AY118" s="235" t="s">
        <v>124</v>
      </c>
    </row>
    <row r="119" s="2" customFormat="1" ht="37.8" customHeight="1">
      <c r="A119" s="40"/>
      <c r="B119" s="41"/>
      <c r="C119" s="206" t="s">
        <v>205</v>
      </c>
      <c r="D119" s="206" t="s">
        <v>126</v>
      </c>
      <c r="E119" s="207" t="s">
        <v>260</v>
      </c>
      <c r="F119" s="208" t="s">
        <v>261</v>
      </c>
      <c r="G119" s="209" t="s">
        <v>129</v>
      </c>
      <c r="H119" s="210">
        <v>13</v>
      </c>
      <c r="I119" s="211"/>
      <c r="J119" s="212">
        <f>ROUND(I119*H119,2)</f>
        <v>0</v>
      </c>
      <c r="K119" s="208" t="s">
        <v>130</v>
      </c>
      <c r="L119" s="46"/>
      <c r="M119" s="213" t="s">
        <v>19</v>
      </c>
      <c r="N119" s="214" t="s">
        <v>44</v>
      </c>
      <c r="O119" s="86"/>
      <c r="P119" s="215">
        <f>O119*H119</f>
        <v>0</v>
      </c>
      <c r="Q119" s="215">
        <v>0.090620000000000006</v>
      </c>
      <c r="R119" s="215">
        <f>Q119*H119</f>
        <v>1.1780600000000001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131</v>
      </c>
      <c r="AT119" s="217" t="s">
        <v>126</v>
      </c>
      <c r="AU119" s="217" t="s">
        <v>83</v>
      </c>
      <c r="AY119" s="19" t="s">
        <v>124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81</v>
      </c>
      <c r="BK119" s="218">
        <f>ROUND(I119*H119,2)</f>
        <v>0</v>
      </c>
      <c r="BL119" s="19" t="s">
        <v>131</v>
      </c>
      <c r="BM119" s="217" t="s">
        <v>562</v>
      </c>
    </row>
    <row r="120" s="2" customFormat="1">
      <c r="A120" s="40"/>
      <c r="B120" s="41"/>
      <c r="C120" s="42"/>
      <c r="D120" s="219" t="s">
        <v>133</v>
      </c>
      <c r="E120" s="42"/>
      <c r="F120" s="220" t="s">
        <v>263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133</v>
      </c>
      <c r="AU120" s="19" t="s">
        <v>83</v>
      </c>
    </row>
    <row r="121" s="2" customFormat="1" ht="16.5" customHeight="1">
      <c r="A121" s="40"/>
      <c r="B121" s="41"/>
      <c r="C121" s="247" t="s">
        <v>212</v>
      </c>
      <c r="D121" s="247" t="s">
        <v>184</v>
      </c>
      <c r="E121" s="248" t="s">
        <v>563</v>
      </c>
      <c r="F121" s="249" t="s">
        <v>564</v>
      </c>
      <c r="G121" s="250" t="s">
        <v>129</v>
      </c>
      <c r="H121" s="251">
        <v>13.65</v>
      </c>
      <c r="I121" s="252"/>
      <c r="J121" s="253">
        <f>ROUND(I121*H121,2)</f>
        <v>0</v>
      </c>
      <c r="K121" s="249" t="s">
        <v>130</v>
      </c>
      <c r="L121" s="254"/>
      <c r="M121" s="255" t="s">
        <v>19</v>
      </c>
      <c r="N121" s="256" t="s">
        <v>44</v>
      </c>
      <c r="O121" s="86"/>
      <c r="P121" s="215">
        <f>O121*H121</f>
        <v>0</v>
      </c>
      <c r="Q121" s="215">
        <v>0.17599999999999999</v>
      </c>
      <c r="R121" s="215">
        <f>Q121*H121</f>
        <v>2.4024000000000001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176</v>
      </c>
      <c r="AT121" s="217" t="s">
        <v>184</v>
      </c>
      <c r="AU121" s="217" t="s">
        <v>83</v>
      </c>
      <c r="AY121" s="19" t="s">
        <v>124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81</v>
      </c>
      <c r="BK121" s="218">
        <f>ROUND(I121*H121,2)</f>
        <v>0</v>
      </c>
      <c r="BL121" s="19" t="s">
        <v>131</v>
      </c>
      <c r="BM121" s="217" t="s">
        <v>565</v>
      </c>
    </row>
    <row r="122" s="13" customFormat="1">
      <c r="A122" s="13"/>
      <c r="B122" s="224"/>
      <c r="C122" s="225"/>
      <c r="D122" s="226" t="s">
        <v>135</v>
      </c>
      <c r="E122" s="227" t="s">
        <v>19</v>
      </c>
      <c r="F122" s="228" t="s">
        <v>566</v>
      </c>
      <c r="G122" s="225"/>
      <c r="H122" s="229">
        <v>13</v>
      </c>
      <c r="I122" s="230"/>
      <c r="J122" s="225"/>
      <c r="K122" s="225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135</v>
      </c>
      <c r="AU122" s="235" t="s">
        <v>83</v>
      </c>
      <c r="AV122" s="13" t="s">
        <v>83</v>
      </c>
      <c r="AW122" s="13" t="s">
        <v>34</v>
      </c>
      <c r="AX122" s="13" t="s">
        <v>81</v>
      </c>
      <c r="AY122" s="235" t="s">
        <v>124</v>
      </c>
    </row>
    <row r="123" s="13" customFormat="1">
      <c r="A123" s="13"/>
      <c r="B123" s="224"/>
      <c r="C123" s="225"/>
      <c r="D123" s="226" t="s">
        <v>135</v>
      </c>
      <c r="E123" s="225"/>
      <c r="F123" s="228" t="s">
        <v>567</v>
      </c>
      <c r="G123" s="225"/>
      <c r="H123" s="229">
        <v>13.65</v>
      </c>
      <c r="I123" s="230"/>
      <c r="J123" s="225"/>
      <c r="K123" s="225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135</v>
      </c>
      <c r="AU123" s="235" t="s">
        <v>83</v>
      </c>
      <c r="AV123" s="13" t="s">
        <v>83</v>
      </c>
      <c r="AW123" s="13" t="s">
        <v>4</v>
      </c>
      <c r="AX123" s="13" t="s">
        <v>81</v>
      </c>
      <c r="AY123" s="235" t="s">
        <v>124</v>
      </c>
    </row>
    <row r="124" s="2" customFormat="1" ht="37.8" customHeight="1">
      <c r="A124" s="40"/>
      <c r="B124" s="41"/>
      <c r="C124" s="206" t="s">
        <v>279</v>
      </c>
      <c r="D124" s="206" t="s">
        <v>126</v>
      </c>
      <c r="E124" s="207" t="s">
        <v>568</v>
      </c>
      <c r="F124" s="208" t="s">
        <v>569</v>
      </c>
      <c r="G124" s="209" t="s">
        <v>129</v>
      </c>
      <c r="H124" s="210">
        <v>347</v>
      </c>
      <c r="I124" s="211"/>
      <c r="J124" s="212">
        <f>ROUND(I124*H124,2)</f>
        <v>0</v>
      </c>
      <c r="K124" s="208" t="s">
        <v>130</v>
      </c>
      <c r="L124" s="46"/>
      <c r="M124" s="213" t="s">
        <v>19</v>
      </c>
      <c r="N124" s="214" t="s">
        <v>44</v>
      </c>
      <c r="O124" s="86"/>
      <c r="P124" s="215">
        <f>O124*H124</f>
        <v>0</v>
      </c>
      <c r="Q124" s="215">
        <v>0.098000000000000004</v>
      </c>
      <c r="R124" s="215">
        <f>Q124*H124</f>
        <v>34.006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131</v>
      </c>
      <c r="AT124" s="217" t="s">
        <v>126</v>
      </c>
      <c r="AU124" s="217" t="s">
        <v>83</v>
      </c>
      <c r="AY124" s="19" t="s">
        <v>124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81</v>
      </c>
      <c r="BK124" s="218">
        <f>ROUND(I124*H124,2)</f>
        <v>0</v>
      </c>
      <c r="BL124" s="19" t="s">
        <v>131</v>
      </c>
      <c r="BM124" s="217" t="s">
        <v>570</v>
      </c>
    </row>
    <row r="125" s="2" customFormat="1">
      <c r="A125" s="40"/>
      <c r="B125" s="41"/>
      <c r="C125" s="42"/>
      <c r="D125" s="219" t="s">
        <v>133</v>
      </c>
      <c r="E125" s="42"/>
      <c r="F125" s="220" t="s">
        <v>571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133</v>
      </c>
      <c r="AU125" s="19" t="s">
        <v>83</v>
      </c>
    </row>
    <row r="126" s="2" customFormat="1" ht="16.5" customHeight="1">
      <c r="A126" s="40"/>
      <c r="B126" s="41"/>
      <c r="C126" s="247" t="s">
        <v>285</v>
      </c>
      <c r="D126" s="247" t="s">
        <v>184</v>
      </c>
      <c r="E126" s="248" t="s">
        <v>572</v>
      </c>
      <c r="F126" s="249" t="s">
        <v>573</v>
      </c>
      <c r="G126" s="250" t="s">
        <v>129</v>
      </c>
      <c r="H126" s="251">
        <v>353.94</v>
      </c>
      <c r="I126" s="252"/>
      <c r="J126" s="253">
        <f>ROUND(I126*H126,2)</f>
        <v>0</v>
      </c>
      <c r="K126" s="249" t="s">
        <v>130</v>
      </c>
      <c r="L126" s="254"/>
      <c r="M126" s="255" t="s">
        <v>19</v>
      </c>
      <c r="N126" s="256" t="s">
        <v>44</v>
      </c>
      <c r="O126" s="86"/>
      <c r="P126" s="215">
        <f>O126*H126</f>
        <v>0</v>
      </c>
      <c r="Q126" s="215">
        <v>0.14499999999999999</v>
      </c>
      <c r="R126" s="215">
        <f>Q126*H126</f>
        <v>51.321299999999994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176</v>
      </c>
      <c r="AT126" s="217" t="s">
        <v>184</v>
      </c>
      <c r="AU126" s="217" t="s">
        <v>83</v>
      </c>
      <c r="AY126" s="19" t="s">
        <v>124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81</v>
      </c>
      <c r="BK126" s="218">
        <f>ROUND(I126*H126,2)</f>
        <v>0</v>
      </c>
      <c r="BL126" s="19" t="s">
        <v>131</v>
      </c>
      <c r="BM126" s="217" t="s">
        <v>574</v>
      </c>
    </row>
    <row r="127" s="13" customFormat="1">
      <c r="A127" s="13"/>
      <c r="B127" s="224"/>
      <c r="C127" s="225"/>
      <c r="D127" s="226" t="s">
        <v>135</v>
      </c>
      <c r="E127" s="227" t="s">
        <v>19</v>
      </c>
      <c r="F127" s="228" t="s">
        <v>575</v>
      </c>
      <c r="G127" s="225"/>
      <c r="H127" s="229">
        <v>347</v>
      </c>
      <c r="I127" s="230"/>
      <c r="J127" s="225"/>
      <c r="K127" s="225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135</v>
      </c>
      <c r="AU127" s="235" t="s">
        <v>83</v>
      </c>
      <c r="AV127" s="13" t="s">
        <v>83</v>
      </c>
      <c r="AW127" s="13" t="s">
        <v>34</v>
      </c>
      <c r="AX127" s="13" t="s">
        <v>81</v>
      </c>
      <c r="AY127" s="235" t="s">
        <v>124</v>
      </c>
    </row>
    <row r="128" s="13" customFormat="1">
      <c r="A128" s="13"/>
      <c r="B128" s="224"/>
      <c r="C128" s="225"/>
      <c r="D128" s="226" t="s">
        <v>135</v>
      </c>
      <c r="E128" s="225"/>
      <c r="F128" s="228" t="s">
        <v>576</v>
      </c>
      <c r="G128" s="225"/>
      <c r="H128" s="229">
        <v>353.94</v>
      </c>
      <c r="I128" s="230"/>
      <c r="J128" s="225"/>
      <c r="K128" s="225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135</v>
      </c>
      <c r="AU128" s="235" t="s">
        <v>83</v>
      </c>
      <c r="AV128" s="13" t="s">
        <v>83</v>
      </c>
      <c r="AW128" s="13" t="s">
        <v>4</v>
      </c>
      <c r="AX128" s="13" t="s">
        <v>81</v>
      </c>
      <c r="AY128" s="235" t="s">
        <v>124</v>
      </c>
    </row>
    <row r="129" s="12" customFormat="1" ht="22.8" customHeight="1">
      <c r="A129" s="12"/>
      <c r="B129" s="190"/>
      <c r="C129" s="191"/>
      <c r="D129" s="192" t="s">
        <v>72</v>
      </c>
      <c r="E129" s="204" t="s">
        <v>183</v>
      </c>
      <c r="F129" s="204" t="s">
        <v>299</v>
      </c>
      <c r="G129" s="191"/>
      <c r="H129" s="191"/>
      <c r="I129" s="194"/>
      <c r="J129" s="205">
        <f>BK129</f>
        <v>0</v>
      </c>
      <c r="K129" s="191"/>
      <c r="L129" s="196"/>
      <c r="M129" s="197"/>
      <c r="N129" s="198"/>
      <c r="O129" s="198"/>
      <c r="P129" s="199">
        <f>SUM(P130:P145)</f>
        <v>0</v>
      </c>
      <c r="Q129" s="198"/>
      <c r="R129" s="199">
        <f>SUM(R130:R145)</f>
        <v>24.640273999999998</v>
      </c>
      <c r="S129" s="198"/>
      <c r="T129" s="200">
        <f>SUM(T130:T145)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1" t="s">
        <v>81</v>
      </c>
      <c r="AT129" s="202" t="s">
        <v>72</v>
      </c>
      <c r="AU129" s="202" t="s">
        <v>81</v>
      </c>
      <c r="AY129" s="201" t="s">
        <v>124</v>
      </c>
      <c r="BK129" s="203">
        <f>SUM(BK130:BK145)</f>
        <v>0</v>
      </c>
    </row>
    <row r="130" s="2" customFormat="1" ht="24.15" customHeight="1">
      <c r="A130" s="40"/>
      <c r="B130" s="41"/>
      <c r="C130" s="206" t="s">
        <v>218</v>
      </c>
      <c r="D130" s="206" t="s">
        <v>126</v>
      </c>
      <c r="E130" s="207" t="s">
        <v>301</v>
      </c>
      <c r="F130" s="208" t="s">
        <v>302</v>
      </c>
      <c r="G130" s="209" t="s">
        <v>171</v>
      </c>
      <c r="H130" s="210">
        <v>92</v>
      </c>
      <c r="I130" s="211"/>
      <c r="J130" s="212">
        <f>ROUND(I130*H130,2)</f>
        <v>0</v>
      </c>
      <c r="K130" s="208" t="s">
        <v>130</v>
      </c>
      <c r="L130" s="46"/>
      <c r="M130" s="213" t="s">
        <v>19</v>
      </c>
      <c r="N130" s="214" t="s">
        <v>44</v>
      </c>
      <c r="O130" s="86"/>
      <c r="P130" s="215">
        <f>O130*H130</f>
        <v>0</v>
      </c>
      <c r="Q130" s="215">
        <v>0.15540000000000001</v>
      </c>
      <c r="R130" s="215">
        <f>Q130*H130</f>
        <v>14.296800000000001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131</v>
      </c>
      <c r="AT130" s="217" t="s">
        <v>126</v>
      </c>
      <c r="AU130" s="217" t="s">
        <v>83</v>
      </c>
      <c r="AY130" s="19" t="s">
        <v>124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81</v>
      </c>
      <c r="BK130" s="218">
        <f>ROUND(I130*H130,2)</f>
        <v>0</v>
      </c>
      <c r="BL130" s="19" t="s">
        <v>131</v>
      </c>
      <c r="BM130" s="217" t="s">
        <v>577</v>
      </c>
    </row>
    <row r="131" s="2" customFormat="1">
      <c r="A131" s="40"/>
      <c r="B131" s="41"/>
      <c r="C131" s="42"/>
      <c r="D131" s="219" t="s">
        <v>133</v>
      </c>
      <c r="E131" s="42"/>
      <c r="F131" s="220" t="s">
        <v>304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133</v>
      </c>
      <c r="AU131" s="19" t="s">
        <v>83</v>
      </c>
    </row>
    <row r="132" s="2" customFormat="1" ht="16.5" customHeight="1">
      <c r="A132" s="40"/>
      <c r="B132" s="41"/>
      <c r="C132" s="247" t="s">
        <v>223</v>
      </c>
      <c r="D132" s="247" t="s">
        <v>184</v>
      </c>
      <c r="E132" s="248" t="s">
        <v>307</v>
      </c>
      <c r="F132" s="249" t="s">
        <v>308</v>
      </c>
      <c r="G132" s="250" t="s">
        <v>171</v>
      </c>
      <c r="H132" s="251">
        <v>10.199999999999999</v>
      </c>
      <c r="I132" s="252"/>
      <c r="J132" s="253">
        <f>ROUND(I132*H132,2)</f>
        <v>0</v>
      </c>
      <c r="K132" s="249" t="s">
        <v>130</v>
      </c>
      <c r="L132" s="254"/>
      <c r="M132" s="255" t="s">
        <v>19</v>
      </c>
      <c r="N132" s="256" t="s">
        <v>44</v>
      </c>
      <c r="O132" s="86"/>
      <c r="P132" s="215">
        <f>O132*H132</f>
        <v>0</v>
      </c>
      <c r="Q132" s="215">
        <v>0.080000000000000002</v>
      </c>
      <c r="R132" s="215">
        <f>Q132*H132</f>
        <v>0.81599999999999995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176</v>
      </c>
      <c r="AT132" s="217" t="s">
        <v>184</v>
      </c>
      <c r="AU132" s="217" t="s">
        <v>83</v>
      </c>
      <c r="AY132" s="19" t="s">
        <v>124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81</v>
      </c>
      <c r="BK132" s="218">
        <f>ROUND(I132*H132,2)</f>
        <v>0</v>
      </c>
      <c r="BL132" s="19" t="s">
        <v>131</v>
      </c>
      <c r="BM132" s="217" t="s">
        <v>578</v>
      </c>
    </row>
    <row r="133" s="13" customFormat="1">
      <c r="A133" s="13"/>
      <c r="B133" s="224"/>
      <c r="C133" s="225"/>
      <c r="D133" s="226" t="s">
        <v>135</v>
      </c>
      <c r="E133" s="227" t="s">
        <v>19</v>
      </c>
      <c r="F133" s="228" t="s">
        <v>579</v>
      </c>
      <c r="G133" s="225"/>
      <c r="H133" s="229">
        <v>10</v>
      </c>
      <c r="I133" s="230"/>
      <c r="J133" s="225"/>
      <c r="K133" s="225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135</v>
      </c>
      <c r="AU133" s="235" t="s">
        <v>83</v>
      </c>
      <c r="AV133" s="13" t="s">
        <v>83</v>
      </c>
      <c r="AW133" s="13" t="s">
        <v>34</v>
      </c>
      <c r="AX133" s="13" t="s">
        <v>81</v>
      </c>
      <c r="AY133" s="235" t="s">
        <v>124</v>
      </c>
    </row>
    <row r="134" s="13" customFormat="1">
      <c r="A134" s="13"/>
      <c r="B134" s="224"/>
      <c r="C134" s="225"/>
      <c r="D134" s="226" t="s">
        <v>135</v>
      </c>
      <c r="E134" s="225"/>
      <c r="F134" s="228" t="s">
        <v>580</v>
      </c>
      <c r="G134" s="225"/>
      <c r="H134" s="229">
        <v>10.199999999999999</v>
      </c>
      <c r="I134" s="230"/>
      <c r="J134" s="225"/>
      <c r="K134" s="225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135</v>
      </c>
      <c r="AU134" s="235" t="s">
        <v>83</v>
      </c>
      <c r="AV134" s="13" t="s">
        <v>83</v>
      </c>
      <c r="AW134" s="13" t="s">
        <v>4</v>
      </c>
      <c r="AX134" s="13" t="s">
        <v>81</v>
      </c>
      <c r="AY134" s="235" t="s">
        <v>124</v>
      </c>
    </row>
    <row r="135" s="2" customFormat="1" ht="16.5" customHeight="1">
      <c r="A135" s="40"/>
      <c r="B135" s="41"/>
      <c r="C135" s="247" t="s">
        <v>290</v>
      </c>
      <c r="D135" s="247" t="s">
        <v>184</v>
      </c>
      <c r="E135" s="248" t="s">
        <v>484</v>
      </c>
      <c r="F135" s="249" t="s">
        <v>485</v>
      </c>
      <c r="G135" s="250" t="s">
        <v>171</v>
      </c>
      <c r="H135" s="251">
        <v>83.640000000000001</v>
      </c>
      <c r="I135" s="252"/>
      <c r="J135" s="253">
        <f>ROUND(I135*H135,2)</f>
        <v>0</v>
      </c>
      <c r="K135" s="249" t="s">
        <v>130</v>
      </c>
      <c r="L135" s="254"/>
      <c r="M135" s="255" t="s">
        <v>19</v>
      </c>
      <c r="N135" s="256" t="s">
        <v>44</v>
      </c>
      <c r="O135" s="86"/>
      <c r="P135" s="215">
        <f>O135*H135</f>
        <v>0</v>
      </c>
      <c r="Q135" s="215">
        <v>0.048300000000000003</v>
      </c>
      <c r="R135" s="215">
        <f>Q135*H135</f>
        <v>4.0398120000000004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176</v>
      </c>
      <c r="AT135" s="217" t="s">
        <v>184</v>
      </c>
      <c r="AU135" s="217" t="s">
        <v>83</v>
      </c>
      <c r="AY135" s="19" t="s">
        <v>124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81</v>
      </c>
      <c r="BK135" s="218">
        <f>ROUND(I135*H135,2)</f>
        <v>0</v>
      </c>
      <c r="BL135" s="19" t="s">
        <v>131</v>
      </c>
      <c r="BM135" s="217" t="s">
        <v>581</v>
      </c>
    </row>
    <row r="136" s="13" customFormat="1">
      <c r="A136" s="13"/>
      <c r="B136" s="224"/>
      <c r="C136" s="225"/>
      <c r="D136" s="226" t="s">
        <v>135</v>
      </c>
      <c r="E136" s="227" t="s">
        <v>19</v>
      </c>
      <c r="F136" s="228" t="s">
        <v>582</v>
      </c>
      <c r="G136" s="225"/>
      <c r="H136" s="229">
        <v>82</v>
      </c>
      <c r="I136" s="230"/>
      <c r="J136" s="225"/>
      <c r="K136" s="225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135</v>
      </c>
      <c r="AU136" s="235" t="s">
        <v>83</v>
      </c>
      <c r="AV136" s="13" t="s">
        <v>83</v>
      </c>
      <c r="AW136" s="13" t="s">
        <v>34</v>
      </c>
      <c r="AX136" s="13" t="s">
        <v>81</v>
      </c>
      <c r="AY136" s="235" t="s">
        <v>124</v>
      </c>
    </row>
    <row r="137" s="13" customFormat="1">
      <c r="A137" s="13"/>
      <c r="B137" s="224"/>
      <c r="C137" s="225"/>
      <c r="D137" s="226" t="s">
        <v>135</v>
      </c>
      <c r="E137" s="225"/>
      <c r="F137" s="228" t="s">
        <v>583</v>
      </c>
      <c r="G137" s="225"/>
      <c r="H137" s="229">
        <v>83.640000000000001</v>
      </c>
      <c r="I137" s="230"/>
      <c r="J137" s="225"/>
      <c r="K137" s="225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135</v>
      </c>
      <c r="AU137" s="235" t="s">
        <v>83</v>
      </c>
      <c r="AV137" s="13" t="s">
        <v>83</v>
      </c>
      <c r="AW137" s="13" t="s">
        <v>4</v>
      </c>
      <c r="AX137" s="13" t="s">
        <v>81</v>
      </c>
      <c r="AY137" s="235" t="s">
        <v>124</v>
      </c>
    </row>
    <row r="138" s="2" customFormat="1" ht="16.5" customHeight="1">
      <c r="A138" s="40"/>
      <c r="B138" s="41"/>
      <c r="C138" s="206" t="s">
        <v>228</v>
      </c>
      <c r="D138" s="206" t="s">
        <v>126</v>
      </c>
      <c r="E138" s="207" t="s">
        <v>323</v>
      </c>
      <c r="F138" s="208" t="s">
        <v>324</v>
      </c>
      <c r="G138" s="209" t="s">
        <v>179</v>
      </c>
      <c r="H138" s="210">
        <v>2.2999999999999998</v>
      </c>
      <c r="I138" s="211"/>
      <c r="J138" s="212">
        <f>ROUND(I138*H138,2)</f>
        <v>0</v>
      </c>
      <c r="K138" s="208" t="s">
        <v>130</v>
      </c>
      <c r="L138" s="46"/>
      <c r="M138" s="213" t="s">
        <v>19</v>
      </c>
      <c r="N138" s="214" t="s">
        <v>44</v>
      </c>
      <c r="O138" s="86"/>
      <c r="P138" s="215">
        <f>O138*H138</f>
        <v>0</v>
      </c>
      <c r="Q138" s="215">
        <v>2.2563399999999998</v>
      </c>
      <c r="R138" s="215">
        <f>Q138*H138</f>
        <v>5.1895819999999988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131</v>
      </c>
      <c r="AT138" s="217" t="s">
        <v>126</v>
      </c>
      <c r="AU138" s="217" t="s">
        <v>83</v>
      </c>
      <c r="AY138" s="19" t="s">
        <v>124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81</v>
      </c>
      <c r="BK138" s="218">
        <f>ROUND(I138*H138,2)</f>
        <v>0</v>
      </c>
      <c r="BL138" s="19" t="s">
        <v>131</v>
      </c>
      <c r="BM138" s="217" t="s">
        <v>584</v>
      </c>
    </row>
    <row r="139" s="2" customFormat="1">
      <c r="A139" s="40"/>
      <c r="B139" s="41"/>
      <c r="C139" s="42"/>
      <c r="D139" s="219" t="s">
        <v>133</v>
      </c>
      <c r="E139" s="42"/>
      <c r="F139" s="220" t="s">
        <v>326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133</v>
      </c>
      <c r="AU139" s="19" t="s">
        <v>83</v>
      </c>
    </row>
    <row r="140" s="15" customFormat="1">
      <c r="A140" s="15"/>
      <c r="B140" s="257"/>
      <c r="C140" s="258"/>
      <c r="D140" s="226" t="s">
        <v>135</v>
      </c>
      <c r="E140" s="259" t="s">
        <v>19</v>
      </c>
      <c r="F140" s="260" t="s">
        <v>327</v>
      </c>
      <c r="G140" s="258"/>
      <c r="H140" s="259" t="s">
        <v>19</v>
      </c>
      <c r="I140" s="261"/>
      <c r="J140" s="258"/>
      <c r="K140" s="258"/>
      <c r="L140" s="262"/>
      <c r="M140" s="263"/>
      <c r="N140" s="264"/>
      <c r="O140" s="264"/>
      <c r="P140" s="264"/>
      <c r="Q140" s="264"/>
      <c r="R140" s="264"/>
      <c r="S140" s="264"/>
      <c r="T140" s="26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6" t="s">
        <v>135</v>
      </c>
      <c r="AU140" s="266" t="s">
        <v>83</v>
      </c>
      <c r="AV140" s="15" t="s">
        <v>81</v>
      </c>
      <c r="AW140" s="15" t="s">
        <v>34</v>
      </c>
      <c r="AX140" s="15" t="s">
        <v>73</v>
      </c>
      <c r="AY140" s="266" t="s">
        <v>124</v>
      </c>
    </row>
    <row r="141" s="13" customFormat="1">
      <c r="A141" s="13"/>
      <c r="B141" s="224"/>
      <c r="C141" s="225"/>
      <c r="D141" s="226" t="s">
        <v>135</v>
      </c>
      <c r="E141" s="227" t="s">
        <v>19</v>
      </c>
      <c r="F141" s="228" t="s">
        <v>585</v>
      </c>
      <c r="G141" s="225"/>
      <c r="H141" s="229">
        <v>2.2999999999999998</v>
      </c>
      <c r="I141" s="230"/>
      <c r="J141" s="225"/>
      <c r="K141" s="225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135</v>
      </c>
      <c r="AU141" s="235" t="s">
        <v>83</v>
      </c>
      <c r="AV141" s="13" t="s">
        <v>83</v>
      </c>
      <c r="AW141" s="13" t="s">
        <v>34</v>
      </c>
      <c r="AX141" s="13" t="s">
        <v>81</v>
      </c>
      <c r="AY141" s="235" t="s">
        <v>124</v>
      </c>
    </row>
    <row r="142" s="2" customFormat="1" ht="16.5" customHeight="1">
      <c r="A142" s="40"/>
      <c r="B142" s="41"/>
      <c r="C142" s="206" t="s">
        <v>272</v>
      </c>
      <c r="D142" s="206" t="s">
        <v>126</v>
      </c>
      <c r="E142" s="207" t="s">
        <v>330</v>
      </c>
      <c r="F142" s="208" t="s">
        <v>331</v>
      </c>
      <c r="G142" s="209" t="s">
        <v>129</v>
      </c>
      <c r="H142" s="210">
        <v>432</v>
      </c>
      <c r="I142" s="211"/>
      <c r="J142" s="212">
        <f>ROUND(I142*H142,2)</f>
        <v>0</v>
      </c>
      <c r="K142" s="208" t="s">
        <v>130</v>
      </c>
      <c r="L142" s="46"/>
      <c r="M142" s="213" t="s">
        <v>19</v>
      </c>
      <c r="N142" s="214" t="s">
        <v>44</v>
      </c>
      <c r="O142" s="86"/>
      <c r="P142" s="215">
        <f>O142*H142</f>
        <v>0</v>
      </c>
      <c r="Q142" s="215">
        <v>0.00068999999999999997</v>
      </c>
      <c r="R142" s="215">
        <f>Q142*H142</f>
        <v>0.29808000000000001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131</v>
      </c>
      <c r="AT142" s="217" t="s">
        <v>126</v>
      </c>
      <c r="AU142" s="217" t="s">
        <v>83</v>
      </c>
      <c r="AY142" s="19" t="s">
        <v>124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81</v>
      </c>
      <c r="BK142" s="218">
        <f>ROUND(I142*H142,2)</f>
        <v>0</v>
      </c>
      <c r="BL142" s="19" t="s">
        <v>131</v>
      </c>
      <c r="BM142" s="217" t="s">
        <v>586</v>
      </c>
    </row>
    <row r="143" s="2" customFormat="1">
      <c r="A143" s="40"/>
      <c r="B143" s="41"/>
      <c r="C143" s="42"/>
      <c r="D143" s="219" t="s">
        <v>133</v>
      </c>
      <c r="E143" s="42"/>
      <c r="F143" s="220" t="s">
        <v>333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133</v>
      </c>
      <c r="AU143" s="19" t="s">
        <v>83</v>
      </c>
    </row>
    <row r="144" s="13" customFormat="1">
      <c r="A144" s="13"/>
      <c r="B144" s="224"/>
      <c r="C144" s="225"/>
      <c r="D144" s="226" t="s">
        <v>135</v>
      </c>
      <c r="E144" s="227" t="s">
        <v>19</v>
      </c>
      <c r="F144" s="228" t="s">
        <v>546</v>
      </c>
      <c r="G144" s="225"/>
      <c r="H144" s="229">
        <v>360</v>
      </c>
      <c r="I144" s="230"/>
      <c r="J144" s="225"/>
      <c r="K144" s="225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135</v>
      </c>
      <c r="AU144" s="235" t="s">
        <v>83</v>
      </c>
      <c r="AV144" s="13" t="s">
        <v>83</v>
      </c>
      <c r="AW144" s="13" t="s">
        <v>34</v>
      </c>
      <c r="AX144" s="13" t="s">
        <v>81</v>
      </c>
      <c r="AY144" s="235" t="s">
        <v>124</v>
      </c>
    </row>
    <row r="145" s="13" customFormat="1">
      <c r="A145" s="13"/>
      <c r="B145" s="224"/>
      <c r="C145" s="225"/>
      <c r="D145" s="226" t="s">
        <v>135</v>
      </c>
      <c r="E145" s="225"/>
      <c r="F145" s="228" t="s">
        <v>587</v>
      </c>
      <c r="G145" s="225"/>
      <c r="H145" s="229">
        <v>432</v>
      </c>
      <c r="I145" s="230"/>
      <c r="J145" s="225"/>
      <c r="K145" s="225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135</v>
      </c>
      <c r="AU145" s="235" t="s">
        <v>83</v>
      </c>
      <c r="AV145" s="13" t="s">
        <v>83</v>
      </c>
      <c r="AW145" s="13" t="s">
        <v>4</v>
      </c>
      <c r="AX145" s="13" t="s">
        <v>81</v>
      </c>
      <c r="AY145" s="235" t="s">
        <v>124</v>
      </c>
    </row>
    <row r="146" s="12" customFormat="1" ht="22.8" customHeight="1">
      <c r="A146" s="12"/>
      <c r="B146" s="190"/>
      <c r="C146" s="191"/>
      <c r="D146" s="192" t="s">
        <v>72</v>
      </c>
      <c r="E146" s="204" t="s">
        <v>352</v>
      </c>
      <c r="F146" s="204" t="s">
        <v>353</v>
      </c>
      <c r="G146" s="191"/>
      <c r="H146" s="191"/>
      <c r="I146" s="194"/>
      <c r="J146" s="205">
        <f>BK146</f>
        <v>0</v>
      </c>
      <c r="K146" s="191"/>
      <c r="L146" s="196"/>
      <c r="M146" s="197"/>
      <c r="N146" s="198"/>
      <c r="O146" s="198"/>
      <c r="P146" s="199">
        <f>SUM(P147:P167)</f>
        <v>0</v>
      </c>
      <c r="Q146" s="198"/>
      <c r="R146" s="199">
        <f>SUM(R147:R167)</f>
        <v>0</v>
      </c>
      <c r="S146" s="198"/>
      <c r="T146" s="200">
        <f>SUM(T147:T167)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1" t="s">
        <v>81</v>
      </c>
      <c r="AT146" s="202" t="s">
        <v>72</v>
      </c>
      <c r="AU146" s="202" t="s">
        <v>81</v>
      </c>
      <c r="AY146" s="201" t="s">
        <v>124</v>
      </c>
      <c r="BK146" s="203">
        <f>SUM(BK147:BK167)</f>
        <v>0</v>
      </c>
    </row>
    <row r="147" s="2" customFormat="1" ht="24.15" customHeight="1">
      <c r="A147" s="40"/>
      <c r="B147" s="41"/>
      <c r="C147" s="206" t="s">
        <v>233</v>
      </c>
      <c r="D147" s="206" t="s">
        <v>126</v>
      </c>
      <c r="E147" s="207" t="s">
        <v>355</v>
      </c>
      <c r="F147" s="208" t="s">
        <v>356</v>
      </c>
      <c r="G147" s="209" t="s">
        <v>187</v>
      </c>
      <c r="H147" s="210">
        <v>291.60000000000002</v>
      </c>
      <c r="I147" s="211"/>
      <c r="J147" s="212">
        <f>ROUND(I147*H147,2)</f>
        <v>0</v>
      </c>
      <c r="K147" s="208" t="s">
        <v>130</v>
      </c>
      <c r="L147" s="46"/>
      <c r="M147" s="213" t="s">
        <v>19</v>
      </c>
      <c r="N147" s="214" t="s">
        <v>44</v>
      </c>
      <c r="O147" s="86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131</v>
      </c>
      <c r="AT147" s="217" t="s">
        <v>126</v>
      </c>
      <c r="AU147" s="217" t="s">
        <v>83</v>
      </c>
      <c r="AY147" s="19" t="s">
        <v>124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81</v>
      </c>
      <c r="BK147" s="218">
        <f>ROUND(I147*H147,2)</f>
        <v>0</v>
      </c>
      <c r="BL147" s="19" t="s">
        <v>131</v>
      </c>
      <c r="BM147" s="217" t="s">
        <v>588</v>
      </c>
    </row>
    <row r="148" s="2" customFormat="1">
      <c r="A148" s="40"/>
      <c r="B148" s="41"/>
      <c r="C148" s="42"/>
      <c r="D148" s="219" t="s">
        <v>133</v>
      </c>
      <c r="E148" s="42"/>
      <c r="F148" s="220" t="s">
        <v>358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133</v>
      </c>
      <c r="AU148" s="19" t="s">
        <v>83</v>
      </c>
    </row>
    <row r="149" s="13" customFormat="1">
      <c r="A149" s="13"/>
      <c r="B149" s="224"/>
      <c r="C149" s="225"/>
      <c r="D149" s="226" t="s">
        <v>135</v>
      </c>
      <c r="E149" s="227" t="s">
        <v>19</v>
      </c>
      <c r="F149" s="228" t="s">
        <v>589</v>
      </c>
      <c r="G149" s="225"/>
      <c r="H149" s="229">
        <v>208.80000000000001</v>
      </c>
      <c r="I149" s="230"/>
      <c r="J149" s="225"/>
      <c r="K149" s="225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135</v>
      </c>
      <c r="AU149" s="235" t="s">
        <v>83</v>
      </c>
      <c r="AV149" s="13" t="s">
        <v>83</v>
      </c>
      <c r="AW149" s="13" t="s">
        <v>34</v>
      </c>
      <c r="AX149" s="13" t="s">
        <v>73</v>
      </c>
      <c r="AY149" s="235" t="s">
        <v>124</v>
      </c>
    </row>
    <row r="150" s="13" customFormat="1">
      <c r="A150" s="13"/>
      <c r="B150" s="224"/>
      <c r="C150" s="225"/>
      <c r="D150" s="226" t="s">
        <v>135</v>
      </c>
      <c r="E150" s="227" t="s">
        <v>19</v>
      </c>
      <c r="F150" s="228" t="s">
        <v>590</v>
      </c>
      <c r="G150" s="225"/>
      <c r="H150" s="229">
        <v>82.799999999999997</v>
      </c>
      <c r="I150" s="230"/>
      <c r="J150" s="225"/>
      <c r="K150" s="225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135</v>
      </c>
      <c r="AU150" s="235" t="s">
        <v>83</v>
      </c>
      <c r="AV150" s="13" t="s">
        <v>83</v>
      </c>
      <c r="AW150" s="13" t="s">
        <v>34</v>
      </c>
      <c r="AX150" s="13" t="s">
        <v>73</v>
      </c>
      <c r="AY150" s="235" t="s">
        <v>124</v>
      </c>
    </row>
    <row r="151" s="14" customFormat="1">
      <c r="A151" s="14"/>
      <c r="B151" s="236"/>
      <c r="C151" s="237"/>
      <c r="D151" s="226" t="s">
        <v>135</v>
      </c>
      <c r="E151" s="238" t="s">
        <v>19</v>
      </c>
      <c r="F151" s="239" t="s">
        <v>143</v>
      </c>
      <c r="G151" s="237"/>
      <c r="H151" s="240">
        <v>291.60000000000002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6" t="s">
        <v>135</v>
      </c>
      <c r="AU151" s="246" t="s">
        <v>83</v>
      </c>
      <c r="AV151" s="14" t="s">
        <v>131</v>
      </c>
      <c r="AW151" s="14" t="s">
        <v>34</v>
      </c>
      <c r="AX151" s="14" t="s">
        <v>81</v>
      </c>
      <c r="AY151" s="246" t="s">
        <v>124</v>
      </c>
    </row>
    <row r="152" s="2" customFormat="1" ht="24.15" customHeight="1">
      <c r="A152" s="40"/>
      <c r="B152" s="41"/>
      <c r="C152" s="206" t="s">
        <v>238</v>
      </c>
      <c r="D152" s="206" t="s">
        <v>126</v>
      </c>
      <c r="E152" s="207" t="s">
        <v>362</v>
      </c>
      <c r="F152" s="208" t="s">
        <v>363</v>
      </c>
      <c r="G152" s="209" t="s">
        <v>187</v>
      </c>
      <c r="H152" s="210">
        <v>2462.4000000000001</v>
      </c>
      <c r="I152" s="211"/>
      <c r="J152" s="212">
        <f>ROUND(I152*H152,2)</f>
        <v>0</v>
      </c>
      <c r="K152" s="208" t="s">
        <v>130</v>
      </c>
      <c r="L152" s="46"/>
      <c r="M152" s="213" t="s">
        <v>19</v>
      </c>
      <c r="N152" s="214" t="s">
        <v>44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131</v>
      </c>
      <c r="AT152" s="217" t="s">
        <v>126</v>
      </c>
      <c r="AU152" s="217" t="s">
        <v>83</v>
      </c>
      <c r="AY152" s="19" t="s">
        <v>124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81</v>
      </c>
      <c r="BK152" s="218">
        <f>ROUND(I152*H152,2)</f>
        <v>0</v>
      </c>
      <c r="BL152" s="19" t="s">
        <v>131</v>
      </c>
      <c r="BM152" s="217" t="s">
        <v>591</v>
      </c>
    </row>
    <row r="153" s="2" customFormat="1">
      <c r="A153" s="40"/>
      <c r="B153" s="41"/>
      <c r="C153" s="42"/>
      <c r="D153" s="219" t="s">
        <v>133</v>
      </c>
      <c r="E153" s="42"/>
      <c r="F153" s="220" t="s">
        <v>365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133</v>
      </c>
      <c r="AU153" s="19" t="s">
        <v>83</v>
      </c>
    </row>
    <row r="154" s="13" customFormat="1">
      <c r="A154" s="13"/>
      <c r="B154" s="224"/>
      <c r="C154" s="225"/>
      <c r="D154" s="226" t="s">
        <v>135</v>
      </c>
      <c r="E154" s="227" t="s">
        <v>19</v>
      </c>
      <c r="F154" s="228" t="s">
        <v>592</v>
      </c>
      <c r="G154" s="225"/>
      <c r="H154" s="229">
        <v>2296.8000000000002</v>
      </c>
      <c r="I154" s="230"/>
      <c r="J154" s="225"/>
      <c r="K154" s="225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135</v>
      </c>
      <c r="AU154" s="235" t="s">
        <v>83</v>
      </c>
      <c r="AV154" s="13" t="s">
        <v>83</v>
      </c>
      <c r="AW154" s="13" t="s">
        <v>34</v>
      </c>
      <c r="AX154" s="13" t="s">
        <v>73</v>
      </c>
      <c r="AY154" s="235" t="s">
        <v>124</v>
      </c>
    </row>
    <row r="155" s="13" customFormat="1">
      <c r="A155" s="13"/>
      <c r="B155" s="224"/>
      <c r="C155" s="225"/>
      <c r="D155" s="226" t="s">
        <v>135</v>
      </c>
      <c r="E155" s="227" t="s">
        <v>19</v>
      </c>
      <c r="F155" s="228" t="s">
        <v>593</v>
      </c>
      <c r="G155" s="225"/>
      <c r="H155" s="229">
        <v>165.59999999999999</v>
      </c>
      <c r="I155" s="230"/>
      <c r="J155" s="225"/>
      <c r="K155" s="225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135</v>
      </c>
      <c r="AU155" s="235" t="s">
        <v>83</v>
      </c>
      <c r="AV155" s="13" t="s">
        <v>83</v>
      </c>
      <c r="AW155" s="13" t="s">
        <v>34</v>
      </c>
      <c r="AX155" s="13" t="s">
        <v>73</v>
      </c>
      <c r="AY155" s="235" t="s">
        <v>124</v>
      </c>
    </row>
    <row r="156" s="14" customFormat="1">
      <c r="A156" s="14"/>
      <c r="B156" s="236"/>
      <c r="C156" s="237"/>
      <c r="D156" s="226" t="s">
        <v>135</v>
      </c>
      <c r="E156" s="238" t="s">
        <v>19</v>
      </c>
      <c r="F156" s="239" t="s">
        <v>143</v>
      </c>
      <c r="G156" s="237"/>
      <c r="H156" s="240">
        <v>2462.4000000000001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6" t="s">
        <v>135</v>
      </c>
      <c r="AU156" s="246" t="s">
        <v>83</v>
      </c>
      <c r="AV156" s="14" t="s">
        <v>131</v>
      </c>
      <c r="AW156" s="14" t="s">
        <v>34</v>
      </c>
      <c r="AX156" s="14" t="s">
        <v>81</v>
      </c>
      <c r="AY156" s="246" t="s">
        <v>124</v>
      </c>
    </row>
    <row r="157" s="2" customFormat="1" ht="24.15" customHeight="1">
      <c r="A157" s="40"/>
      <c r="B157" s="41"/>
      <c r="C157" s="206" t="s">
        <v>243</v>
      </c>
      <c r="D157" s="206" t="s">
        <v>126</v>
      </c>
      <c r="E157" s="207" t="s">
        <v>369</v>
      </c>
      <c r="F157" s="208" t="s">
        <v>370</v>
      </c>
      <c r="G157" s="209" t="s">
        <v>187</v>
      </c>
      <c r="H157" s="210">
        <v>2.0499999999999998</v>
      </c>
      <c r="I157" s="211"/>
      <c r="J157" s="212">
        <f>ROUND(I157*H157,2)</f>
        <v>0</v>
      </c>
      <c r="K157" s="208" t="s">
        <v>130</v>
      </c>
      <c r="L157" s="46"/>
      <c r="M157" s="213" t="s">
        <v>19</v>
      </c>
      <c r="N157" s="214" t="s">
        <v>44</v>
      </c>
      <c r="O157" s="86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131</v>
      </c>
      <c r="AT157" s="217" t="s">
        <v>126</v>
      </c>
      <c r="AU157" s="217" t="s">
        <v>83</v>
      </c>
      <c r="AY157" s="19" t="s">
        <v>124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81</v>
      </c>
      <c r="BK157" s="218">
        <f>ROUND(I157*H157,2)</f>
        <v>0</v>
      </c>
      <c r="BL157" s="19" t="s">
        <v>131</v>
      </c>
      <c r="BM157" s="217" t="s">
        <v>594</v>
      </c>
    </row>
    <row r="158" s="2" customFormat="1">
      <c r="A158" s="40"/>
      <c r="B158" s="41"/>
      <c r="C158" s="42"/>
      <c r="D158" s="219" t="s">
        <v>133</v>
      </c>
      <c r="E158" s="42"/>
      <c r="F158" s="220" t="s">
        <v>372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133</v>
      </c>
      <c r="AU158" s="19" t="s">
        <v>83</v>
      </c>
    </row>
    <row r="159" s="13" customFormat="1">
      <c r="A159" s="13"/>
      <c r="B159" s="224"/>
      <c r="C159" s="225"/>
      <c r="D159" s="226" t="s">
        <v>135</v>
      </c>
      <c r="E159" s="227" t="s">
        <v>19</v>
      </c>
      <c r="F159" s="228" t="s">
        <v>595</v>
      </c>
      <c r="G159" s="225"/>
      <c r="H159" s="229">
        <v>2.0499999999999998</v>
      </c>
      <c r="I159" s="230"/>
      <c r="J159" s="225"/>
      <c r="K159" s="225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135</v>
      </c>
      <c r="AU159" s="235" t="s">
        <v>83</v>
      </c>
      <c r="AV159" s="13" t="s">
        <v>83</v>
      </c>
      <c r="AW159" s="13" t="s">
        <v>34</v>
      </c>
      <c r="AX159" s="13" t="s">
        <v>81</v>
      </c>
      <c r="AY159" s="235" t="s">
        <v>124</v>
      </c>
    </row>
    <row r="160" s="2" customFormat="1" ht="24.15" customHeight="1">
      <c r="A160" s="40"/>
      <c r="B160" s="41"/>
      <c r="C160" s="206" t="s">
        <v>7</v>
      </c>
      <c r="D160" s="206" t="s">
        <v>126</v>
      </c>
      <c r="E160" s="207" t="s">
        <v>376</v>
      </c>
      <c r="F160" s="208" t="s">
        <v>377</v>
      </c>
      <c r="G160" s="209" t="s">
        <v>187</v>
      </c>
      <c r="H160" s="210">
        <v>4.0999999999999996</v>
      </c>
      <c r="I160" s="211"/>
      <c r="J160" s="212">
        <f>ROUND(I160*H160,2)</f>
        <v>0</v>
      </c>
      <c r="K160" s="208" t="s">
        <v>130</v>
      </c>
      <c r="L160" s="46"/>
      <c r="M160" s="213" t="s">
        <v>19</v>
      </c>
      <c r="N160" s="214" t="s">
        <v>44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131</v>
      </c>
      <c r="AT160" s="217" t="s">
        <v>126</v>
      </c>
      <c r="AU160" s="217" t="s">
        <v>83</v>
      </c>
      <c r="AY160" s="19" t="s">
        <v>124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81</v>
      </c>
      <c r="BK160" s="218">
        <f>ROUND(I160*H160,2)</f>
        <v>0</v>
      </c>
      <c r="BL160" s="19" t="s">
        <v>131</v>
      </c>
      <c r="BM160" s="217" t="s">
        <v>596</v>
      </c>
    </row>
    <row r="161" s="2" customFormat="1">
      <c r="A161" s="40"/>
      <c r="B161" s="41"/>
      <c r="C161" s="42"/>
      <c r="D161" s="219" t="s">
        <v>133</v>
      </c>
      <c r="E161" s="42"/>
      <c r="F161" s="220" t="s">
        <v>379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133</v>
      </c>
      <c r="AU161" s="19" t="s">
        <v>83</v>
      </c>
    </row>
    <row r="162" s="13" customFormat="1">
      <c r="A162" s="13"/>
      <c r="B162" s="224"/>
      <c r="C162" s="225"/>
      <c r="D162" s="226" t="s">
        <v>135</v>
      </c>
      <c r="E162" s="227" t="s">
        <v>19</v>
      </c>
      <c r="F162" s="228" t="s">
        <v>597</v>
      </c>
      <c r="G162" s="225"/>
      <c r="H162" s="229">
        <v>4.0999999999999996</v>
      </c>
      <c r="I162" s="230"/>
      <c r="J162" s="225"/>
      <c r="K162" s="225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135</v>
      </c>
      <c r="AU162" s="235" t="s">
        <v>83</v>
      </c>
      <c r="AV162" s="13" t="s">
        <v>83</v>
      </c>
      <c r="AW162" s="13" t="s">
        <v>34</v>
      </c>
      <c r="AX162" s="13" t="s">
        <v>81</v>
      </c>
      <c r="AY162" s="235" t="s">
        <v>124</v>
      </c>
    </row>
    <row r="163" s="2" customFormat="1" ht="24.15" customHeight="1">
      <c r="A163" s="40"/>
      <c r="B163" s="41"/>
      <c r="C163" s="206" t="s">
        <v>254</v>
      </c>
      <c r="D163" s="206" t="s">
        <v>126</v>
      </c>
      <c r="E163" s="207" t="s">
        <v>383</v>
      </c>
      <c r="F163" s="208" t="s">
        <v>384</v>
      </c>
      <c r="G163" s="209" t="s">
        <v>187</v>
      </c>
      <c r="H163" s="210">
        <v>2.0499999999999998</v>
      </c>
      <c r="I163" s="211"/>
      <c r="J163" s="212">
        <f>ROUND(I163*H163,2)</f>
        <v>0</v>
      </c>
      <c r="K163" s="208" t="s">
        <v>130</v>
      </c>
      <c r="L163" s="46"/>
      <c r="M163" s="213" t="s">
        <v>19</v>
      </c>
      <c r="N163" s="214" t="s">
        <v>44</v>
      </c>
      <c r="O163" s="86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131</v>
      </c>
      <c r="AT163" s="217" t="s">
        <v>126</v>
      </c>
      <c r="AU163" s="217" t="s">
        <v>83</v>
      </c>
      <c r="AY163" s="19" t="s">
        <v>124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81</v>
      </c>
      <c r="BK163" s="218">
        <f>ROUND(I163*H163,2)</f>
        <v>0</v>
      </c>
      <c r="BL163" s="19" t="s">
        <v>131</v>
      </c>
      <c r="BM163" s="217" t="s">
        <v>598</v>
      </c>
    </row>
    <row r="164" s="2" customFormat="1">
      <c r="A164" s="40"/>
      <c r="B164" s="41"/>
      <c r="C164" s="42"/>
      <c r="D164" s="219" t="s">
        <v>133</v>
      </c>
      <c r="E164" s="42"/>
      <c r="F164" s="220" t="s">
        <v>386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133</v>
      </c>
      <c r="AU164" s="19" t="s">
        <v>83</v>
      </c>
    </row>
    <row r="165" s="2" customFormat="1" ht="24.15" customHeight="1">
      <c r="A165" s="40"/>
      <c r="B165" s="41"/>
      <c r="C165" s="206" t="s">
        <v>259</v>
      </c>
      <c r="D165" s="206" t="s">
        <v>126</v>
      </c>
      <c r="E165" s="207" t="s">
        <v>388</v>
      </c>
      <c r="F165" s="208" t="s">
        <v>389</v>
      </c>
      <c r="G165" s="209" t="s">
        <v>187</v>
      </c>
      <c r="H165" s="210">
        <v>208.80000000000001</v>
      </c>
      <c r="I165" s="211"/>
      <c r="J165" s="212">
        <f>ROUND(I165*H165,2)</f>
        <v>0</v>
      </c>
      <c r="K165" s="208" t="s">
        <v>130</v>
      </c>
      <c r="L165" s="46"/>
      <c r="M165" s="213" t="s">
        <v>19</v>
      </c>
      <c r="N165" s="214" t="s">
        <v>44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131</v>
      </c>
      <c r="AT165" s="217" t="s">
        <v>126</v>
      </c>
      <c r="AU165" s="217" t="s">
        <v>83</v>
      </c>
      <c r="AY165" s="19" t="s">
        <v>124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81</v>
      </c>
      <c r="BK165" s="218">
        <f>ROUND(I165*H165,2)</f>
        <v>0</v>
      </c>
      <c r="BL165" s="19" t="s">
        <v>131</v>
      </c>
      <c r="BM165" s="217" t="s">
        <v>599</v>
      </c>
    </row>
    <row r="166" s="2" customFormat="1">
      <c r="A166" s="40"/>
      <c r="B166" s="41"/>
      <c r="C166" s="42"/>
      <c r="D166" s="219" t="s">
        <v>133</v>
      </c>
      <c r="E166" s="42"/>
      <c r="F166" s="220" t="s">
        <v>391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133</v>
      </c>
      <c r="AU166" s="19" t="s">
        <v>83</v>
      </c>
    </row>
    <row r="167" s="13" customFormat="1">
      <c r="A167" s="13"/>
      <c r="B167" s="224"/>
      <c r="C167" s="225"/>
      <c r="D167" s="226" t="s">
        <v>135</v>
      </c>
      <c r="E167" s="227" t="s">
        <v>19</v>
      </c>
      <c r="F167" s="228" t="s">
        <v>600</v>
      </c>
      <c r="G167" s="225"/>
      <c r="H167" s="229">
        <v>208.80000000000001</v>
      </c>
      <c r="I167" s="230"/>
      <c r="J167" s="225"/>
      <c r="K167" s="225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135</v>
      </c>
      <c r="AU167" s="235" t="s">
        <v>83</v>
      </c>
      <c r="AV167" s="13" t="s">
        <v>83</v>
      </c>
      <c r="AW167" s="13" t="s">
        <v>34</v>
      </c>
      <c r="AX167" s="13" t="s">
        <v>81</v>
      </c>
      <c r="AY167" s="235" t="s">
        <v>124</v>
      </c>
    </row>
    <row r="168" s="12" customFormat="1" ht="22.8" customHeight="1">
      <c r="A168" s="12"/>
      <c r="B168" s="190"/>
      <c r="C168" s="191"/>
      <c r="D168" s="192" t="s">
        <v>72</v>
      </c>
      <c r="E168" s="204" t="s">
        <v>393</v>
      </c>
      <c r="F168" s="204" t="s">
        <v>394</v>
      </c>
      <c r="G168" s="191"/>
      <c r="H168" s="191"/>
      <c r="I168" s="194"/>
      <c r="J168" s="205">
        <f>BK168</f>
        <v>0</v>
      </c>
      <c r="K168" s="191"/>
      <c r="L168" s="196"/>
      <c r="M168" s="197"/>
      <c r="N168" s="198"/>
      <c r="O168" s="198"/>
      <c r="P168" s="199">
        <f>SUM(P169:P170)</f>
        <v>0</v>
      </c>
      <c r="Q168" s="198"/>
      <c r="R168" s="199">
        <f>SUM(R169:R170)</f>
        <v>0</v>
      </c>
      <c r="S168" s="198"/>
      <c r="T168" s="200">
        <f>SUM(T169:T170)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1" t="s">
        <v>81</v>
      </c>
      <c r="AT168" s="202" t="s">
        <v>72</v>
      </c>
      <c r="AU168" s="202" t="s">
        <v>81</v>
      </c>
      <c r="AY168" s="201" t="s">
        <v>124</v>
      </c>
      <c r="BK168" s="203">
        <f>SUM(BK169:BK170)</f>
        <v>0</v>
      </c>
    </row>
    <row r="169" s="2" customFormat="1" ht="24.15" customHeight="1">
      <c r="A169" s="40"/>
      <c r="B169" s="41"/>
      <c r="C169" s="206" t="s">
        <v>266</v>
      </c>
      <c r="D169" s="206" t="s">
        <v>126</v>
      </c>
      <c r="E169" s="207" t="s">
        <v>601</v>
      </c>
      <c r="F169" s="208" t="s">
        <v>602</v>
      </c>
      <c r="G169" s="209" t="s">
        <v>187</v>
      </c>
      <c r="H169" s="210">
        <v>407.89100000000002</v>
      </c>
      <c r="I169" s="211"/>
      <c r="J169" s="212">
        <f>ROUND(I169*H169,2)</f>
        <v>0</v>
      </c>
      <c r="K169" s="208" t="s">
        <v>130</v>
      </c>
      <c r="L169" s="46"/>
      <c r="M169" s="213" t="s">
        <v>19</v>
      </c>
      <c r="N169" s="214" t="s">
        <v>44</v>
      </c>
      <c r="O169" s="86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131</v>
      </c>
      <c r="AT169" s="217" t="s">
        <v>126</v>
      </c>
      <c r="AU169" s="217" t="s">
        <v>83</v>
      </c>
      <c r="AY169" s="19" t="s">
        <v>124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81</v>
      </c>
      <c r="BK169" s="218">
        <f>ROUND(I169*H169,2)</f>
        <v>0</v>
      </c>
      <c r="BL169" s="19" t="s">
        <v>131</v>
      </c>
      <c r="BM169" s="217" t="s">
        <v>603</v>
      </c>
    </row>
    <row r="170" s="2" customFormat="1">
      <c r="A170" s="40"/>
      <c r="B170" s="41"/>
      <c r="C170" s="42"/>
      <c r="D170" s="219" t="s">
        <v>133</v>
      </c>
      <c r="E170" s="42"/>
      <c r="F170" s="220" t="s">
        <v>604</v>
      </c>
      <c r="G170" s="42"/>
      <c r="H170" s="42"/>
      <c r="I170" s="221"/>
      <c r="J170" s="42"/>
      <c r="K170" s="42"/>
      <c r="L170" s="46"/>
      <c r="M170" s="267"/>
      <c r="N170" s="268"/>
      <c r="O170" s="269"/>
      <c r="P170" s="269"/>
      <c r="Q170" s="269"/>
      <c r="R170" s="269"/>
      <c r="S170" s="269"/>
      <c r="T170" s="270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133</v>
      </c>
      <c r="AU170" s="19" t="s">
        <v>83</v>
      </c>
    </row>
    <row r="171" s="2" customFormat="1" ht="6.96" customHeight="1">
      <c r="A171" s="40"/>
      <c r="B171" s="61"/>
      <c r="C171" s="62"/>
      <c r="D171" s="62"/>
      <c r="E171" s="62"/>
      <c r="F171" s="62"/>
      <c r="G171" s="62"/>
      <c r="H171" s="62"/>
      <c r="I171" s="62"/>
      <c r="J171" s="62"/>
      <c r="K171" s="62"/>
      <c r="L171" s="46"/>
      <c r="M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</row>
  </sheetData>
  <sheetProtection sheet="1" autoFilter="0" formatColumns="0" formatRows="0" objects="1" scenarios="1" spinCount="100000" saltValue="v/DCmRXmrcbvdvRFmpy+qddyHS6FLsnlJZ+G+rA/m2P2O7LLsFFOCkFgCjHgp3IyiQeN9AdOJDphJts+JVgziA==" hashValue="nhzv7SIOgQ/xmKhgPexuxp3piS4H/RrbhbVrDv3oqcQfsmrByM0jzqXdJZ9r5jo42Gop0ZVn+IiNVGM3LIl35g==" algorithmName="SHA-512" password="CC35"/>
  <autoFilter ref="C84:K170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1/113107224"/>
    <hyperlink ref="F92" r:id="rId2" display="https://podminky.urs.cz/item/CS_URS_2024_01/113154254"/>
    <hyperlink ref="F95" r:id="rId3" display="https://podminky.urs.cz/item/CS_URS_2024_01/113202111"/>
    <hyperlink ref="F98" r:id="rId4" display="https://podminky.urs.cz/item/CS_URS_2024_01/175151201"/>
    <hyperlink ref="F103" r:id="rId5" display="https://podminky.urs.cz/item/CS_URS_2024_01/181152302"/>
    <hyperlink ref="F106" r:id="rId6" display="https://podminky.urs.cz/item/CS_URS_2024_01/181111111"/>
    <hyperlink ref="F109" r:id="rId7" display="https://podminky.urs.cz/item/CS_URS_2024_01/181411131"/>
    <hyperlink ref="F114" r:id="rId8" display="https://podminky.urs.cz/item/CS_URS_2024_01/564851111"/>
    <hyperlink ref="F117" r:id="rId9" display="https://podminky.urs.cz/item/CS_URS_2024_01/564861111"/>
    <hyperlink ref="F120" r:id="rId10" display="https://podminky.urs.cz/item/CS_URS_2024_01/596211220"/>
    <hyperlink ref="F125" r:id="rId11" display="https://podminky.urs.cz/item/CS_URS_2024_01/596412212"/>
    <hyperlink ref="F131" r:id="rId12" display="https://podminky.urs.cz/item/CS_URS_2024_01/916131213"/>
    <hyperlink ref="F139" r:id="rId13" display="https://podminky.urs.cz/item/CS_URS_2024_01/916991121"/>
    <hyperlink ref="F143" r:id="rId14" display="https://podminky.urs.cz/item/CS_URS_2024_01/919726123"/>
    <hyperlink ref="F148" r:id="rId15" display="https://podminky.urs.cz/item/CS_URS_2024_01/997221551"/>
    <hyperlink ref="F153" r:id="rId16" display="https://podminky.urs.cz/item/CS_URS_2024_01/997221559"/>
    <hyperlink ref="F158" r:id="rId17" display="https://podminky.urs.cz/item/CS_URS_2024_01/997221571"/>
    <hyperlink ref="F161" r:id="rId18" display="https://podminky.urs.cz/item/CS_URS_2024_01/997221579"/>
    <hyperlink ref="F164" r:id="rId19" display="https://podminky.urs.cz/item/CS_URS_2024_01/997221861"/>
    <hyperlink ref="F166" r:id="rId20" display="https://podminky.urs.cz/item/CS_URS_2024_01/997221873"/>
    <hyperlink ref="F170" r:id="rId21" display="https://podminky.urs.cz/item/CS_URS_2024_01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94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OPRAVY KOMUNIKACÍ ZR - UL. ŠVERMOVA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95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605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5. 2. 2024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19</v>
      </c>
      <c r="F21" s="40"/>
      <c r="G21" s="40"/>
      <c r="H21" s="40"/>
      <c r="I21" s="134" t="s">
        <v>28</v>
      </c>
      <c r="J21" s="138" t="s">
        <v>33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97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606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ROUND((SUM(BE85:BE137)),  2)</f>
        <v>0</v>
      </c>
      <c r="G33" s="40"/>
      <c r="H33" s="40"/>
      <c r="I33" s="150">
        <v>0.20999999999999999</v>
      </c>
      <c r="J33" s="149">
        <f>ROUND(((SUM(BE85:BE137))*I33),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ROUND((SUM(BF85:BF137)),  2)</f>
        <v>0</v>
      </c>
      <c r="G34" s="40"/>
      <c r="H34" s="40"/>
      <c r="I34" s="150">
        <v>0.12</v>
      </c>
      <c r="J34" s="149">
        <f>ROUND(((SUM(BF85:BF137))*I34),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ROUND((SUM(BG85:BG137)),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ROUND((SUM(BH85:BH137)),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ROUND((SUM(BI85:BI137)),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98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OPRAVY KOMUNIKACÍ ZR - UL. ŠVERMOVA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95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VRN - VEDLEJŠÍ A OSTATNÍ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5. 2. 2024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Žďár nad Sázavou</v>
      </c>
      <c r="G54" s="42"/>
      <c r="H54" s="42"/>
      <c r="I54" s="34" t="s">
        <v>31</v>
      </c>
      <c r="J54" s="38" t="str">
        <f>E21</f>
        <v/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Zbytovská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99</v>
      </c>
      <c r="D57" s="164"/>
      <c r="E57" s="164"/>
      <c r="F57" s="164"/>
      <c r="G57" s="164"/>
      <c r="H57" s="164"/>
      <c r="I57" s="164"/>
      <c r="J57" s="165" t="s">
        <v>100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101</v>
      </c>
    </row>
    <row r="60" s="9" customFormat="1" ht="24.96" customHeight="1">
      <c r="A60" s="9"/>
      <c r="B60" s="167"/>
      <c r="C60" s="168"/>
      <c r="D60" s="169" t="s">
        <v>607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608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609</v>
      </c>
      <c r="E62" s="176"/>
      <c r="F62" s="176"/>
      <c r="G62" s="176"/>
      <c r="H62" s="176"/>
      <c r="I62" s="176"/>
      <c r="J62" s="177">
        <f>J101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610</v>
      </c>
      <c r="E63" s="176"/>
      <c r="F63" s="176"/>
      <c r="G63" s="176"/>
      <c r="H63" s="176"/>
      <c r="I63" s="176"/>
      <c r="J63" s="177">
        <f>J111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611</v>
      </c>
      <c r="E64" s="176"/>
      <c r="F64" s="176"/>
      <c r="G64" s="176"/>
      <c r="H64" s="176"/>
      <c r="I64" s="176"/>
      <c r="J64" s="177">
        <f>J125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612</v>
      </c>
      <c r="E65" s="176"/>
      <c r="F65" s="176"/>
      <c r="G65" s="176"/>
      <c r="H65" s="176"/>
      <c r="I65" s="176"/>
      <c r="J65" s="177">
        <f>J129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109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OPRAVY KOMUNIKACÍ ZR - UL. ŠVERMOVA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95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VRN - VEDLEJŠÍ A OSTATNÍ NÁKLADY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 xml:space="preserve"> </v>
      </c>
      <c r="G79" s="42"/>
      <c r="H79" s="42"/>
      <c r="I79" s="34" t="s">
        <v>23</v>
      </c>
      <c r="J79" s="74" t="str">
        <f>IF(J12="","",J12)</f>
        <v>5. 2. 2024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25</v>
      </c>
      <c r="D81" s="42"/>
      <c r="E81" s="42"/>
      <c r="F81" s="29" t="str">
        <f>E15</f>
        <v>Město Žďár nad Sázavou</v>
      </c>
      <c r="G81" s="42"/>
      <c r="H81" s="42"/>
      <c r="I81" s="34" t="s">
        <v>31</v>
      </c>
      <c r="J81" s="38" t="str">
        <f>E21</f>
        <v/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29</v>
      </c>
      <c r="D82" s="42"/>
      <c r="E82" s="42"/>
      <c r="F82" s="29" t="str">
        <f>IF(E18="","",E18)</f>
        <v>Vyplň údaj</v>
      </c>
      <c r="G82" s="42"/>
      <c r="H82" s="42"/>
      <c r="I82" s="34" t="s">
        <v>35</v>
      </c>
      <c r="J82" s="38" t="str">
        <f>E24</f>
        <v>Zbytovská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110</v>
      </c>
      <c r="D84" s="182" t="s">
        <v>58</v>
      </c>
      <c r="E84" s="182" t="s">
        <v>54</v>
      </c>
      <c r="F84" s="182" t="s">
        <v>55</v>
      </c>
      <c r="G84" s="182" t="s">
        <v>111</v>
      </c>
      <c r="H84" s="182" t="s">
        <v>112</v>
      </c>
      <c r="I84" s="182" t="s">
        <v>113</v>
      </c>
      <c r="J84" s="182" t="s">
        <v>100</v>
      </c>
      <c r="K84" s="183" t="s">
        <v>114</v>
      </c>
      <c r="L84" s="184"/>
      <c r="M84" s="94" t="s">
        <v>19</v>
      </c>
      <c r="N84" s="95" t="s">
        <v>43</v>
      </c>
      <c r="O84" s="95" t="s">
        <v>115</v>
      </c>
      <c r="P84" s="95" t="s">
        <v>116</v>
      </c>
      <c r="Q84" s="95" t="s">
        <v>117</v>
      </c>
      <c r="R84" s="95" t="s">
        <v>118</v>
      </c>
      <c r="S84" s="95" t="s">
        <v>119</v>
      </c>
      <c r="T84" s="96" t="s">
        <v>120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121</v>
      </c>
      <c r="D85" s="42"/>
      <c r="E85" s="42"/>
      <c r="F85" s="42"/>
      <c r="G85" s="42"/>
      <c r="H85" s="42"/>
      <c r="I85" s="42"/>
      <c r="J85" s="185">
        <f>BK85</f>
        <v>0</v>
      </c>
      <c r="K85" s="42"/>
      <c r="L85" s="46"/>
      <c r="M85" s="97"/>
      <c r="N85" s="186"/>
      <c r="O85" s="98"/>
      <c r="P85" s="187">
        <f>P86</f>
        <v>0</v>
      </c>
      <c r="Q85" s="98"/>
      <c r="R85" s="187">
        <f>R86</f>
        <v>0</v>
      </c>
      <c r="S85" s="98"/>
      <c r="T85" s="188">
        <f>T86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72</v>
      </c>
      <c r="AU85" s="19" t="s">
        <v>101</v>
      </c>
      <c r="BK85" s="189">
        <f>BK86</f>
        <v>0</v>
      </c>
    </row>
    <row r="86" s="12" customFormat="1" ht="25.92" customHeight="1">
      <c r="A86" s="12"/>
      <c r="B86" s="190"/>
      <c r="C86" s="191"/>
      <c r="D86" s="192" t="s">
        <v>72</v>
      </c>
      <c r="E86" s="193" t="s">
        <v>90</v>
      </c>
      <c r="F86" s="193" t="s">
        <v>613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P87+P101+P111+P125+P129</f>
        <v>0</v>
      </c>
      <c r="Q86" s="198"/>
      <c r="R86" s="199">
        <f>R87+R101+R111+R125+R129</f>
        <v>0</v>
      </c>
      <c r="S86" s="198"/>
      <c r="T86" s="200">
        <f>T87+T101+T111+T125+T129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156</v>
      </c>
      <c r="AT86" s="202" t="s">
        <v>72</v>
      </c>
      <c r="AU86" s="202" t="s">
        <v>73</v>
      </c>
      <c r="AY86" s="201" t="s">
        <v>124</v>
      </c>
      <c r="BK86" s="203">
        <f>BK87+BK101+BK111+BK125+BK129</f>
        <v>0</v>
      </c>
    </row>
    <row r="87" s="12" customFormat="1" ht="22.8" customHeight="1">
      <c r="A87" s="12"/>
      <c r="B87" s="190"/>
      <c r="C87" s="191"/>
      <c r="D87" s="192" t="s">
        <v>72</v>
      </c>
      <c r="E87" s="204" t="s">
        <v>614</v>
      </c>
      <c r="F87" s="204" t="s">
        <v>615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SUM(P88:P100)</f>
        <v>0</v>
      </c>
      <c r="Q87" s="198"/>
      <c r="R87" s="199">
        <f>SUM(R88:R100)</f>
        <v>0</v>
      </c>
      <c r="S87" s="198"/>
      <c r="T87" s="200">
        <f>SUM(T88:T100)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156</v>
      </c>
      <c r="AT87" s="202" t="s">
        <v>72</v>
      </c>
      <c r="AU87" s="202" t="s">
        <v>81</v>
      </c>
      <c r="AY87" s="201" t="s">
        <v>124</v>
      </c>
      <c r="BK87" s="203">
        <f>SUM(BK88:BK100)</f>
        <v>0</v>
      </c>
    </row>
    <row r="88" s="2" customFormat="1" ht="16.5" customHeight="1">
      <c r="A88" s="40"/>
      <c r="B88" s="41"/>
      <c r="C88" s="206" t="s">
        <v>81</v>
      </c>
      <c r="D88" s="206" t="s">
        <v>126</v>
      </c>
      <c r="E88" s="207" t="s">
        <v>616</v>
      </c>
      <c r="F88" s="208" t="s">
        <v>617</v>
      </c>
      <c r="G88" s="209" t="s">
        <v>618</v>
      </c>
      <c r="H88" s="210">
        <v>1</v>
      </c>
      <c r="I88" s="211"/>
      <c r="J88" s="212">
        <f>ROUND(I88*H88,2)</f>
        <v>0</v>
      </c>
      <c r="K88" s="208" t="s">
        <v>130</v>
      </c>
      <c r="L88" s="46"/>
      <c r="M88" s="213" t="s">
        <v>19</v>
      </c>
      <c r="N88" s="214" t="s">
        <v>44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619</v>
      </c>
      <c r="AT88" s="217" t="s">
        <v>126</v>
      </c>
      <c r="AU88" s="217" t="s">
        <v>83</v>
      </c>
      <c r="AY88" s="19" t="s">
        <v>124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81</v>
      </c>
      <c r="BK88" s="218">
        <f>ROUND(I88*H88,2)</f>
        <v>0</v>
      </c>
      <c r="BL88" s="19" t="s">
        <v>619</v>
      </c>
      <c r="BM88" s="217" t="s">
        <v>620</v>
      </c>
    </row>
    <row r="89" s="2" customFormat="1">
      <c r="A89" s="40"/>
      <c r="B89" s="41"/>
      <c r="C89" s="42"/>
      <c r="D89" s="219" t="s">
        <v>133</v>
      </c>
      <c r="E89" s="42"/>
      <c r="F89" s="220" t="s">
        <v>621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133</v>
      </c>
      <c r="AU89" s="19" t="s">
        <v>83</v>
      </c>
    </row>
    <row r="90" s="2" customFormat="1">
      <c r="A90" s="40"/>
      <c r="B90" s="41"/>
      <c r="C90" s="42"/>
      <c r="D90" s="226" t="s">
        <v>622</v>
      </c>
      <c r="E90" s="42"/>
      <c r="F90" s="271" t="s">
        <v>623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622</v>
      </c>
      <c r="AU90" s="19" t="s">
        <v>83</v>
      </c>
    </row>
    <row r="91" s="2" customFormat="1" ht="16.5" customHeight="1">
      <c r="A91" s="40"/>
      <c r="B91" s="41"/>
      <c r="C91" s="206" t="s">
        <v>83</v>
      </c>
      <c r="D91" s="206" t="s">
        <v>126</v>
      </c>
      <c r="E91" s="207" t="s">
        <v>624</v>
      </c>
      <c r="F91" s="208" t="s">
        <v>625</v>
      </c>
      <c r="G91" s="209" t="s">
        <v>618</v>
      </c>
      <c r="H91" s="210">
        <v>1</v>
      </c>
      <c r="I91" s="211"/>
      <c r="J91" s="212">
        <f>ROUND(I91*H91,2)</f>
        <v>0</v>
      </c>
      <c r="K91" s="208" t="s">
        <v>130</v>
      </c>
      <c r="L91" s="46"/>
      <c r="M91" s="213" t="s">
        <v>19</v>
      </c>
      <c r="N91" s="214" t="s">
        <v>44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619</v>
      </c>
      <c r="AT91" s="217" t="s">
        <v>126</v>
      </c>
      <c r="AU91" s="217" t="s">
        <v>83</v>
      </c>
      <c r="AY91" s="19" t="s">
        <v>124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81</v>
      </c>
      <c r="BK91" s="218">
        <f>ROUND(I91*H91,2)</f>
        <v>0</v>
      </c>
      <c r="BL91" s="19" t="s">
        <v>619</v>
      </c>
      <c r="BM91" s="217" t="s">
        <v>626</v>
      </c>
    </row>
    <row r="92" s="2" customFormat="1">
      <c r="A92" s="40"/>
      <c r="B92" s="41"/>
      <c r="C92" s="42"/>
      <c r="D92" s="219" t="s">
        <v>133</v>
      </c>
      <c r="E92" s="42"/>
      <c r="F92" s="220" t="s">
        <v>627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133</v>
      </c>
      <c r="AU92" s="19" t="s">
        <v>83</v>
      </c>
    </row>
    <row r="93" s="2" customFormat="1">
      <c r="A93" s="40"/>
      <c r="B93" s="41"/>
      <c r="C93" s="42"/>
      <c r="D93" s="226" t="s">
        <v>622</v>
      </c>
      <c r="E93" s="42"/>
      <c r="F93" s="271" t="s">
        <v>628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622</v>
      </c>
      <c r="AU93" s="19" t="s">
        <v>83</v>
      </c>
    </row>
    <row r="94" s="2" customFormat="1" ht="16.5" customHeight="1">
      <c r="A94" s="40"/>
      <c r="B94" s="41"/>
      <c r="C94" s="206" t="s">
        <v>144</v>
      </c>
      <c r="D94" s="206" t="s">
        <v>126</v>
      </c>
      <c r="E94" s="207" t="s">
        <v>629</v>
      </c>
      <c r="F94" s="208" t="s">
        <v>630</v>
      </c>
      <c r="G94" s="209" t="s">
        <v>618</v>
      </c>
      <c r="H94" s="210">
        <v>1</v>
      </c>
      <c r="I94" s="211"/>
      <c r="J94" s="212">
        <f>ROUND(I94*H94,2)</f>
        <v>0</v>
      </c>
      <c r="K94" s="208" t="s">
        <v>130</v>
      </c>
      <c r="L94" s="46"/>
      <c r="M94" s="213" t="s">
        <v>19</v>
      </c>
      <c r="N94" s="214" t="s">
        <v>44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619</v>
      </c>
      <c r="AT94" s="217" t="s">
        <v>126</v>
      </c>
      <c r="AU94" s="217" t="s">
        <v>83</v>
      </c>
      <c r="AY94" s="19" t="s">
        <v>124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81</v>
      </c>
      <c r="BK94" s="218">
        <f>ROUND(I94*H94,2)</f>
        <v>0</v>
      </c>
      <c r="BL94" s="19" t="s">
        <v>619</v>
      </c>
      <c r="BM94" s="217" t="s">
        <v>631</v>
      </c>
    </row>
    <row r="95" s="2" customFormat="1">
      <c r="A95" s="40"/>
      <c r="B95" s="41"/>
      <c r="C95" s="42"/>
      <c r="D95" s="219" t="s">
        <v>133</v>
      </c>
      <c r="E95" s="42"/>
      <c r="F95" s="220" t="s">
        <v>632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133</v>
      </c>
      <c r="AU95" s="19" t="s">
        <v>83</v>
      </c>
    </row>
    <row r="96" s="2" customFormat="1" ht="16.5" customHeight="1">
      <c r="A96" s="40"/>
      <c r="B96" s="41"/>
      <c r="C96" s="206" t="s">
        <v>131</v>
      </c>
      <c r="D96" s="206" t="s">
        <v>126</v>
      </c>
      <c r="E96" s="207" t="s">
        <v>633</v>
      </c>
      <c r="F96" s="208" t="s">
        <v>634</v>
      </c>
      <c r="G96" s="209" t="s">
        <v>618</v>
      </c>
      <c r="H96" s="210">
        <v>1</v>
      </c>
      <c r="I96" s="211"/>
      <c r="J96" s="212">
        <f>ROUND(I96*H96,2)</f>
        <v>0</v>
      </c>
      <c r="K96" s="208" t="s">
        <v>130</v>
      </c>
      <c r="L96" s="46"/>
      <c r="M96" s="213" t="s">
        <v>19</v>
      </c>
      <c r="N96" s="214" t="s">
        <v>44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619</v>
      </c>
      <c r="AT96" s="217" t="s">
        <v>126</v>
      </c>
      <c r="AU96" s="217" t="s">
        <v>83</v>
      </c>
      <c r="AY96" s="19" t="s">
        <v>124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81</v>
      </c>
      <c r="BK96" s="218">
        <f>ROUND(I96*H96,2)</f>
        <v>0</v>
      </c>
      <c r="BL96" s="19" t="s">
        <v>619</v>
      </c>
      <c r="BM96" s="217" t="s">
        <v>635</v>
      </c>
    </row>
    <row r="97" s="2" customFormat="1">
      <c r="A97" s="40"/>
      <c r="B97" s="41"/>
      <c r="C97" s="42"/>
      <c r="D97" s="219" t="s">
        <v>133</v>
      </c>
      <c r="E97" s="42"/>
      <c r="F97" s="220" t="s">
        <v>636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133</v>
      </c>
      <c r="AU97" s="19" t="s">
        <v>83</v>
      </c>
    </row>
    <row r="98" s="2" customFormat="1" ht="16.5" customHeight="1">
      <c r="A98" s="40"/>
      <c r="B98" s="41"/>
      <c r="C98" s="206" t="s">
        <v>156</v>
      </c>
      <c r="D98" s="206" t="s">
        <v>126</v>
      </c>
      <c r="E98" s="207" t="s">
        <v>637</v>
      </c>
      <c r="F98" s="208" t="s">
        <v>638</v>
      </c>
      <c r="G98" s="209" t="s">
        <v>618</v>
      </c>
      <c r="H98" s="210">
        <v>1</v>
      </c>
      <c r="I98" s="211"/>
      <c r="J98" s="212">
        <f>ROUND(I98*H98,2)</f>
        <v>0</v>
      </c>
      <c r="K98" s="208" t="s">
        <v>130</v>
      </c>
      <c r="L98" s="46"/>
      <c r="M98" s="213" t="s">
        <v>19</v>
      </c>
      <c r="N98" s="214" t="s">
        <v>44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619</v>
      </c>
      <c r="AT98" s="217" t="s">
        <v>126</v>
      </c>
      <c r="AU98" s="217" t="s">
        <v>83</v>
      </c>
      <c r="AY98" s="19" t="s">
        <v>124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81</v>
      </c>
      <c r="BK98" s="218">
        <f>ROUND(I98*H98,2)</f>
        <v>0</v>
      </c>
      <c r="BL98" s="19" t="s">
        <v>619</v>
      </c>
      <c r="BM98" s="217" t="s">
        <v>639</v>
      </c>
    </row>
    <row r="99" s="2" customFormat="1">
      <c r="A99" s="40"/>
      <c r="B99" s="41"/>
      <c r="C99" s="42"/>
      <c r="D99" s="219" t="s">
        <v>133</v>
      </c>
      <c r="E99" s="42"/>
      <c r="F99" s="220" t="s">
        <v>640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133</v>
      </c>
      <c r="AU99" s="19" t="s">
        <v>83</v>
      </c>
    </row>
    <row r="100" s="13" customFormat="1">
      <c r="A100" s="13"/>
      <c r="B100" s="224"/>
      <c r="C100" s="225"/>
      <c r="D100" s="226" t="s">
        <v>135</v>
      </c>
      <c r="E100" s="227" t="s">
        <v>19</v>
      </c>
      <c r="F100" s="228" t="s">
        <v>641</v>
      </c>
      <c r="G100" s="225"/>
      <c r="H100" s="229">
        <v>1</v>
      </c>
      <c r="I100" s="230"/>
      <c r="J100" s="225"/>
      <c r="K100" s="225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135</v>
      </c>
      <c r="AU100" s="235" t="s">
        <v>83</v>
      </c>
      <c r="AV100" s="13" t="s">
        <v>83</v>
      </c>
      <c r="AW100" s="13" t="s">
        <v>34</v>
      </c>
      <c r="AX100" s="13" t="s">
        <v>81</v>
      </c>
      <c r="AY100" s="235" t="s">
        <v>124</v>
      </c>
    </row>
    <row r="101" s="12" customFormat="1" ht="22.8" customHeight="1">
      <c r="A101" s="12"/>
      <c r="B101" s="190"/>
      <c r="C101" s="191"/>
      <c r="D101" s="192" t="s">
        <v>72</v>
      </c>
      <c r="E101" s="204" t="s">
        <v>642</v>
      </c>
      <c r="F101" s="204" t="s">
        <v>643</v>
      </c>
      <c r="G101" s="191"/>
      <c r="H101" s="191"/>
      <c r="I101" s="194"/>
      <c r="J101" s="205">
        <f>BK101</f>
        <v>0</v>
      </c>
      <c r="K101" s="191"/>
      <c r="L101" s="196"/>
      <c r="M101" s="197"/>
      <c r="N101" s="198"/>
      <c r="O101" s="198"/>
      <c r="P101" s="199">
        <f>SUM(P102:P110)</f>
        <v>0</v>
      </c>
      <c r="Q101" s="198"/>
      <c r="R101" s="199">
        <f>SUM(R102:R110)</f>
        <v>0</v>
      </c>
      <c r="S101" s="198"/>
      <c r="T101" s="200">
        <f>SUM(T102:T110)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1" t="s">
        <v>156</v>
      </c>
      <c r="AT101" s="202" t="s">
        <v>72</v>
      </c>
      <c r="AU101" s="202" t="s">
        <v>81</v>
      </c>
      <c r="AY101" s="201" t="s">
        <v>124</v>
      </c>
      <c r="BK101" s="203">
        <f>SUM(BK102:BK110)</f>
        <v>0</v>
      </c>
    </row>
    <row r="102" s="2" customFormat="1" ht="16.5" customHeight="1">
      <c r="A102" s="40"/>
      <c r="B102" s="41"/>
      <c r="C102" s="206" t="s">
        <v>162</v>
      </c>
      <c r="D102" s="206" t="s">
        <v>126</v>
      </c>
      <c r="E102" s="207" t="s">
        <v>644</v>
      </c>
      <c r="F102" s="208" t="s">
        <v>645</v>
      </c>
      <c r="G102" s="209" t="s">
        <v>618</v>
      </c>
      <c r="H102" s="210">
        <v>1</v>
      </c>
      <c r="I102" s="211"/>
      <c r="J102" s="212">
        <f>ROUND(I102*H102,2)</f>
        <v>0</v>
      </c>
      <c r="K102" s="208" t="s">
        <v>130</v>
      </c>
      <c r="L102" s="46"/>
      <c r="M102" s="213" t="s">
        <v>19</v>
      </c>
      <c r="N102" s="214" t="s">
        <v>44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619</v>
      </c>
      <c r="AT102" s="217" t="s">
        <v>126</v>
      </c>
      <c r="AU102" s="217" t="s">
        <v>83</v>
      </c>
      <c r="AY102" s="19" t="s">
        <v>124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81</v>
      </c>
      <c r="BK102" s="218">
        <f>ROUND(I102*H102,2)</f>
        <v>0</v>
      </c>
      <c r="BL102" s="19" t="s">
        <v>619</v>
      </c>
      <c r="BM102" s="217" t="s">
        <v>646</v>
      </c>
    </row>
    <row r="103" s="2" customFormat="1">
      <c r="A103" s="40"/>
      <c r="B103" s="41"/>
      <c r="C103" s="42"/>
      <c r="D103" s="219" t="s">
        <v>133</v>
      </c>
      <c r="E103" s="42"/>
      <c r="F103" s="220" t="s">
        <v>647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133</v>
      </c>
      <c r="AU103" s="19" t="s">
        <v>83</v>
      </c>
    </row>
    <row r="104" s="2" customFormat="1">
      <c r="A104" s="40"/>
      <c r="B104" s="41"/>
      <c r="C104" s="42"/>
      <c r="D104" s="226" t="s">
        <v>622</v>
      </c>
      <c r="E104" s="42"/>
      <c r="F104" s="271" t="s">
        <v>648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622</v>
      </c>
      <c r="AU104" s="19" t="s">
        <v>83</v>
      </c>
    </row>
    <row r="105" s="2" customFormat="1" ht="16.5" customHeight="1">
      <c r="A105" s="40"/>
      <c r="B105" s="41"/>
      <c r="C105" s="206" t="s">
        <v>168</v>
      </c>
      <c r="D105" s="206" t="s">
        <v>126</v>
      </c>
      <c r="E105" s="207" t="s">
        <v>649</v>
      </c>
      <c r="F105" s="208" t="s">
        <v>650</v>
      </c>
      <c r="G105" s="209" t="s">
        <v>618</v>
      </c>
      <c r="H105" s="210">
        <v>1</v>
      </c>
      <c r="I105" s="211"/>
      <c r="J105" s="212">
        <f>ROUND(I105*H105,2)</f>
        <v>0</v>
      </c>
      <c r="K105" s="208" t="s">
        <v>130</v>
      </c>
      <c r="L105" s="46"/>
      <c r="M105" s="213" t="s">
        <v>19</v>
      </c>
      <c r="N105" s="214" t="s">
        <v>44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619</v>
      </c>
      <c r="AT105" s="217" t="s">
        <v>126</v>
      </c>
      <c r="AU105" s="217" t="s">
        <v>83</v>
      </c>
      <c r="AY105" s="19" t="s">
        <v>124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81</v>
      </c>
      <c r="BK105" s="218">
        <f>ROUND(I105*H105,2)</f>
        <v>0</v>
      </c>
      <c r="BL105" s="19" t="s">
        <v>619</v>
      </c>
      <c r="BM105" s="217" t="s">
        <v>651</v>
      </c>
    </row>
    <row r="106" s="2" customFormat="1">
      <c r="A106" s="40"/>
      <c r="B106" s="41"/>
      <c r="C106" s="42"/>
      <c r="D106" s="219" t="s">
        <v>133</v>
      </c>
      <c r="E106" s="42"/>
      <c r="F106" s="220" t="s">
        <v>652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133</v>
      </c>
      <c r="AU106" s="19" t="s">
        <v>83</v>
      </c>
    </row>
    <row r="107" s="2" customFormat="1">
      <c r="A107" s="40"/>
      <c r="B107" s="41"/>
      <c r="C107" s="42"/>
      <c r="D107" s="226" t="s">
        <v>622</v>
      </c>
      <c r="E107" s="42"/>
      <c r="F107" s="271" t="s">
        <v>653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622</v>
      </c>
      <c r="AU107" s="19" t="s">
        <v>83</v>
      </c>
    </row>
    <row r="108" s="2" customFormat="1" ht="16.5" customHeight="1">
      <c r="A108" s="40"/>
      <c r="B108" s="41"/>
      <c r="C108" s="206" t="s">
        <v>176</v>
      </c>
      <c r="D108" s="206" t="s">
        <v>126</v>
      </c>
      <c r="E108" s="207" t="s">
        <v>654</v>
      </c>
      <c r="F108" s="208" t="s">
        <v>655</v>
      </c>
      <c r="G108" s="209" t="s">
        <v>618</v>
      </c>
      <c r="H108" s="210">
        <v>1</v>
      </c>
      <c r="I108" s="211"/>
      <c r="J108" s="212">
        <f>ROUND(I108*H108,2)</f>
        <v>0</v>
      </c>
      <c r="K108" s="208" t="s">
        <v>130</v>
      </c>
      <c r="L108" s="46"/>
      <c r="M108" s="213" t="s">
        <v>19</v>
      </c>
      <c r="N108" s="214" t="s">
        <v>44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619</v>
      </c>
      <c r="AT108" s="217" t="s">
        <v>126</v>
      </c>
      <c r="AU108" s="217" t="s">
        <v>83</v>
      </c>
      <c r="AY108" s="19" t="s">
        <v>124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81</v>
      </c>
      <c r="BK108" s="218">
        <f>ROUND(I108*H108,2)</f>
        <v>0</v>
      </c>
      <c r="BL108" s="19" t="s">
        <v>619</v>
      </c>
      <c r="BM108" s="217" t="s">
        <v>656</v>
      </c>
    </row>
    <row r="109" s="2" customFormat="1">
      <c r="A109" s="40"/>
      <c r="B109" s="41"/>
      <c r="C109" s="42"/>
      <c r="D109" s="219" t="s">
        <v>133</v>
      </c>
      <c r="E109" s="42"/>
      <c r="F109" s="220" t="s">
        <v>657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133</v>
      </c>
      <c r="AU109" s="19" t="s">
        <v>83</v>
      </c>
    </row>
    <row r="110" s="2" customFormat="1">
      <c r="A110" s="40"/>
      <c r="B110" s="41"/>
      <c r="C110" s="42"/>
      <c r="D110" s="226" t="s">
        <v>622</v>
      </c>
      <c r="E110" s="42"/>
      <c r="F110" s="271" t="s">
        <v>658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622</v>
      </c>
      <c r="AU110" s="19" t="s">
        <v>83</v>
      </c>
    </row>
    <row r="111" s="12" customFormat="1" ht="22.8" customHeight="1">
      <c r="A111" s="12"/>
      <c r="B111" s="190"/>
      <c r="C111" s="191"/>
      <c r="D111" s="192" t="s">
        <v>72</v>
      </c>
      <c r="E111" s="204" t="s">
        <v>659</v>
      </c>
      <c r="F111" s="204" t="s">
        <v>660</v>
      </c>
      <c r="G111" s="191"/>
      <c r="H111" s="191"/>
      <c r="I111" s="194"/>
      <c r="J111" s="205">
        <f>BK111</f>
        <v>0</v>
      </c>
      <c r="K111" s="191"/>
      <c r="L111" s="196"/>
      <c r="M111" s="197"/>
      <c r="N111" s="198"/>
      <c r="O111" s="198"/>
      <c r="P111" s="199">
        <f>SUM(P112:P124)</f>
        <v>0</v>
      </c>
      <c r="Q111" s="198"/>
      <c r="R111" s="199">
        <f>SUM(R112:R124)</f>
        <v>0</v>
      </c>
      <c r="S111" s="198"/>
      <c r="T111" s="200">
        <f>SUM(T112:T124)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1" t="s">
        <v>156</v>
      </c>
      <c r="AT111" s="202" t="s">
        <v>72</v>
      </c>
      <c r="AU111" s="202" t="s">
        <v>81</v>
      </c>
      <c r="AY111" s="201" t="s">
        <v>124</v>
      </c>
      <c r="BK111" s="203">
        <f>SUM(BK112:BK124)</f>
        <v>0</v>
      </c>
    </row>
    <row r="112" s="2" customFormat="1" ht="16.5" customHeight="1">
      <c r="A112" s="40"/>
      <c r="B112" s="41"/>
      <c r="C112" s="206" t="s">
        <v>183</v>
      </c>
      <c r="D112" s="206" t="s">
        <v>126</v>
      </c>
      <c r="E112" s="207" t="s">
        <v>661</v>
      </c>
      <c r="F112" s="208" t="s">
        <v>662</v>
      </c>
      <c r="G112" s="209" t="s">
        <v>618</v>
      </c>
      <c r="H112" s="210">
        <v>1</v>
      </c>
      <c r="I112" s="211"/>
      <c r="J112" s="212">
        <f>ROUND(I112*H112,2)</f>
        <v>0</v>
      </c>
      <c r="K112" s="208" t="s">
        <v>130</v>
      </c>
      <c r="L112" s="46"/>
      <c r="M112" s="213" t="s">
        <v>19</v>
      </c>
      <c r="N112" s="214" t="s">
        <v>44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619</v>
      </c>
      <c r="AT112" s="217" t="s">
        <v>126</v>
      </c>
      <c r="AU112" s="217" t="s">
        <v>83</v>
      </c>
      <c r="AY112" s="19" t="s">
        <v>124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81</v>
      </c>
      <c r="BK112" s="218">
        <f>ROUND(I112*H112,2)</f>
        <v>0</v>
      </c>
      <c r="BL112" s="19" t="s">
        <v>619</v>
      </c>
      <c r="BM112" s="217" t="s">
        <v>663</v>
      </c>
    </row>
    <row r="113" s="2" customFormat="1">
      <c r="A113" s="40"/>
      <c r="B113" s="41"/>
      <c r="C113" s="42"/>
      <c r="D113" s="219" t="s">
        <v>133</v>
      </c>
      <c r="E113" s="42"/>
      <c r="F113" s="220" t="s">
        <v>664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133</v>
      </c>
      <c r="AU113" s="19" t="s">
        <v>83</v>
      </c>
    </row>
    <row r="114" s="2" customFormat="1">
      <c r="A114" s="40"/>
      <c r="B114" s="41"/>
      <c r="C114" s="42"/>
      <c r="D114" s="226" t="s">
        <v>622</v>
      </c>
      <c r="E114" s="42"/>
      <c r="F114" s="271" t="s">
        <v>665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622</v>
      </c>
      <c r="AU114" s="19" t="s">
        <v>83</v>
      </c>
    </row>
    <row r="115" s="13" customFormat="1">
      <c r="A115" s="13"/>
      <c r="B115" s="224"/>
      <c r="C115" s="225"/>
      <c r="D115" s="226" t="s">
        <v>135</v>
      </c>
      <c r="E115" s="227" t="s">
        <v>19</v>
      </c>
      <c r="F115" s="228" t="s">
        <v>666</v>
      </c>
      <c r="G115" s="225"/>
      <c r="H115" s="229">
        <v>1</v>
      </c>
      <c r="I115" s="230"/>
      <c r="J115" s="225"/>
      <c r="K115" s="225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135</v>
      </c>
      <c r="AU115" s="235" t="s">
        <v>83</v>
      </c>
      <c r="AV115" s="13" t="s">
        <v>83</v>
      </c>
      <c r="AW115" s="13" t="s">
        <v>34</v>
      </c>
      <c r="AX115" s="13" t="s">
        <v>81</v>
      </c>
      <c r="AY115" s="235" t="s">
        <v>124</v>
      </c>
    </row>
    <row r="116" s="2" customFormat="1" ht="16.5" customHeight="1">
      <c r="A116" s="40"/>
      <c r="B116" s="41"/>
      <c r="C116" s="206" t="s">
        <v>190</v>
      </c>
      <c r="D116" s="206" t="s">
        <v>126</v>
      </c>
      <c r="E116" s="207" t="s">
        <v>667</v>
      </c>
      <c r="F116" s="208" t="s">
        <v>662</v>
      </c>
      <c r="G116" s="209" t="s">
        <v>618</v>
      </c>
      <c r="H116" s="210">
        <v>1</v>
      </c>
      <c r="I116" s="211"/>
      <c r="J116" s="212">
        <f>ROUND(I116*H116,2)</f>
        <v>0</v>
      </c>
      <c r="K116" s="208" t="s">
        <v>130</v>
      </c>
      <c r="L116" s="46"/>
      <c r="M116" s="213" t="s">
        <v>19</v>
      </c>
      <c r="N116" s="214" t="s">
        <v>44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619</v>
      </c>
      <c r="AT116" s="217" t="s">
        <v>126</v>
      </c>
      <c r="AU116" s="217" t="s">
        <v>83</v>
      </c>
      <c r="AY116" s="19" t="s">
        <v>124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81</v>
      </c>
      <c r="BK116" s="218">
        <f>ROUND(I116*H116,2)</f>
        <v>0</v>
      </c>
      <c r="BL116" s="19" t="s">
        <v>619</v>
      </c>
      <c r="BM116" s="217" t="s">
        <v>668</v>
      </c>
    </row>
    <row r="117" s="2" customFormat="1">
      <c r="A117" s="40"/>
      <c r="B117" s="41"/>
      <c r="C117" s="42"/>
      <c r="D117" s="219" t="s">
        <v>133</v>
      </c>
      <c r="E117" s="42"/>
      <c r="F117" s="220" t="s">
        <v>669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133</v>
      </c>
      <c r="AU117" s="19" t="s">
        <v>83</v>
      </c>
    </row>
    <row r="118" s="2" customFormat="1">
      <c r="A118" s="40"/>
      <c r="B118" s="41"/>
      <c r="C118" s="42"/>
      <c r="D118" s="226" t="s">
        <v>622</v>
      </c>
      <c r="E118" s="42"/>
      <c r="F118" s="271" t="s">
        <v>670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622</v>
      </c>
      <c r="AU118" s="19" t="s">
        <v>83</v>
      </c>
    </row>
    <row r="119" s="2" customFormat="1" ht="16.5" customHeight="1">
      <c r="A119" s="40"/>
      <c r="B119" s="41"/>
      <c r="C119" s="206" t="s">
        <v>195</v>
      </c>
      <c r="D119" s="206" t="s">
        <v>126</v>
      </c>
      <c r="E119" s="207" t="s">
        <v>671</v>
      </c>
      <c r="F119" s="208" t="s">
        <v>672</v>
      </c>
      <c r="G119" s="209" t="s">
        <v>618</v>
      </c>
      <c r="H119" s="210">
        <v>1</v>
      </c>
      <c r="I119" s="211"/>
      <c r="J119" s="212">
        <f>ROUND(I119*H119,2)</f>
        <v>0</v>
      </c>
      <c r="K119" s="208" t="s">
        <v>130</v>
      </c>
      <c r="L119" s="46"/>
      <c r="M119" s="213" t="s">
        <v>19</v>
      </c>
      <c r="N119" s="214" t="s">
        <v>44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619</v>
      </c>
      <c r="AT119" s="217" t="s">
        <v>126</v>
      </c>
      <c r="AU119" s="217" t="s">
        <v>83</v>
      </c>
      <c r="AY119" s="19" t="s">
        <v>124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81</v>
      </c>
      <c r="BK119" s="218">
        <f>ROUND(I119*H119,2)</f>
        <v>0</v>
      </c>
      <c r="BL119" s="19" t="s">
        <v>619</v>
      </c>
      <c r="BM119" s="217" t="s">
        <v>673</v>
      </c>
    </row>
    <row r="120" s="2" customFormat="1">
      <c r="A120" s="40"/>
      <c r="B120" s="41"/>
      <c r="C120" s="42"/>
      <c r="D120" s="219" t="s">
        <v>133</v>
      </c>
      <c r="E120" s="42"/>
      <c r="F120" s="220" t="s">
        <v>674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133</v>
      </c>
      <c r="AU120" s="19" t="s">
        <v>83</v>
      </c>
    </row>
    <row r="121" s="2" customFormat="1">
      <c r="A121" s="40"/>
      <c r="B121" s="41"/>
      <c r="C121" s="42"/>
      <c r="D121" s="226" t="s">
        <v>622</v>
      </c>
      <c r="E121" s="42"/>
      <c r="F121" s="271" t="s">
        <v>675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622</v>
      </c>
      <c r="AU121" s="19" t="s">
        <v>83</v>
      </c>
    </row>
    <row r="122" s="2" customFormat="1" ht="16.5" customHeight="1">
      <c r="A122" s="40"/>
      <c r="B122" s="41"/>
      <c r="C122" s="206" t="s">
        <v>8</v>
      </c>
      <c r="D122" s="206" t="s">
        <v>126</v>
      </c>
      <c r="E122" s="207" t="s">
        <v>676</v>
      </c>
      <c r="F122" s="208" t="s">
        <v>677</v>
      </c>
      <c r="G122" s="209" t="s">
        <v>618</v>
      </c>
      <c r="H122" s="210">
        <v>1</v>
      </c>
      <c r="I122" s="211"/>
      <c r="J122" s="212">
        <f>ROUND(I122*H122,2)</f>
        <v>0</v>
      </c>
      <c r="K122" s="208" t="s">
        <v>130</v>
      </c>
      <c r="L122" s="46"/>
      <c r="M122" s="213" t="s">
        <v>19</v>
      </c>
      <c r="N122" s="214" t="s">
        <v>44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619</v>
      </c>
      <c r="AT122" s="217" t="s">
        <v>126</v>
      </c>
      <c r="AU122" s="217" t="s">
        <v>83</v>
      </c>
      <c r="AY122" s="19" t="s">
        <v>124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81</v>
      </c>
      <c r="BK122" s="218">
        <f>ROUND(I122*H122,2)</f>
        <v>0</v>
      </c>
      <c r="BL122" s="19" t="s">
        <v>619</v>
      </c>
      <c r="BM122" s="217" t="s">
        <v>678</v>
      </c>
    </row>
    <row r="123" s="2" customFormat="1">
      <c r="A123" s="40"/>
      <c r="B123" s="41"/>
      <c r="C123" s="42"/>
      <c r="D123" s="219" t="s">
        <v>133</v>
      </c>
      <c r="E123" s="42"/>
      <c r="F123" s="220" t="s">
        <v>679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133</v>
      </c>
      <c r="AU123" s="19" t="s">
        <v>83</v>
      </c>
    </row>
    <row r="124" s="2" customFormat="1">
      <c r="A124" s="40"/>
      <c r="B124" s="41"/>
      <c r="C124" s="42"/>
      <c r="D124" s="226" t="s">
        <v>622</v>
      </c>
      <c r="E124" s="42"/>
      <c r="F124" s="271" t="s">
        <v>680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622</v>
      </c>
      <c r="AU124" s="19" t="s">
        <v>83</v>
      </c>
    </row>
    <row r="125" s="12" customFormat="1" ht="22.8" customHeight="1">
      <c r="A125" s="12"/>
      <c r="B125" s="190"/>
      <c r="C125" s="191"/>
      <c r="D125" s="192" t="s">
        <v>72</v>
      </c>
      <c r="E125" s="204" t="s">
        <v>681</v>
      </c>
      <c r="F125" s="204" t="s">
        <v>682</v>
      </c>
      <c r="G125" s="191"/>
      <c r="H125" s="191"/>
      <c r="I125" s="194"/>
      <c r="J125" s="205">
        <f>BK125</f>
        <v>0</v>
      </c>
      <c r="K125" s="191"/>
      <c r="L125" s="196"/>
      <c r="M125" s="197"/>
      <c r="N125" s="198"/>
      <c r="O125" s="198"/>
      <c r="P125" s="199">
        <f>SUM(P126:P128)</f>
        <v>0</v>
      </c>
      <c r="Q125" s="198"/>
      <c r="R125" s="199">
        <f>SUM(R126:R128)</f>
        <v>0</v>
      </c>
      <c r="S125" s="198"/>
      <c r="T125" s="200">
        <f>SUM(T126:T128)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1" t="s">
        <v>156</v>
      </c>
      <c r="AT125" s="202" t="s">
        <v>72</v>
      </c>
      <c r="AU125" s="202" t="s">
        <v>81</v>
      </c>
      <c r="AY125" s="201" t="s">
        <v>124</v>
      </c>
      <c r="BK125" s="203">
        <f>SUM(BK126:BK128)</f>
        <v>0</v>
      </c>
    </row>
    <row r="126" s="2" customFormat="1" ht="16.5" customHeight="1">
      <c r="A126" s="40"/>
      <c r="B126" s="41"/>
      <c r="C126" s="206" t="s">
        <v>205</v>
      </c>
      <c r="D126" s="206" t="s">
        <v>126</v>
      </c>
      <c r="E126" s="207" t="s">
        <v>683</v>
      </c>
      <c r="F126" s="208" t="s">
        <v>684</v>
      </c>
      <c r="G126" s="209" t="s">
        <v>618</v>
      </c>
      <c r="H126" s="210">
        <v>1</v>
      </c>
      <c r="I126" s="211"/>
      <c r="J126" s="212">
        <f>ROUND(I126*H126,2)</f>
        <v>0</v>
      </c>
      <c r="K126" s="208" t="s">
        <v>130</v>
      </c>
      <c r="L126" s="46"/>
      <c r="M126" s="213" t="s">
        <v>19</v>
      </c>
      <c r="N126" s="214" t="s">
        <v>44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619</v>
      </c>
      <c r="AT126" s="217" t="s">
        <v>126</v>
      </c>
      <c r="AU126" s="217" t="s">
        <v>83</v>
      </c>
      <c r="AY126" s="19" t="s">
        <v>124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81</v>
      </c>
      <c r="BK126" s="218">
        <f>ROUND(I126*H126,2)</f>
        <v>0</v>
      </c>
      <c r="BL126" s="19" t="s">
        <v>619</v>
      </c>
      <c r="BM126" s="217" t="s">
        <v>685</v>
      </c>
    </row>
    <row r="127" s="2" customFormat="1">
      <c r="A127" s="40"/>
      <c r="B127" s="41"/>
      <c r="C127" s="42"/>
      <c r="D127" s="219" t="s">
        <v>133</v>
      </c>
      <c r="E127" s="42"/>
      <c r="F127" s="220" t="s">
        <v>686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133</v>
      </c>
      <c r="AU127" s="19" t="s">
        <v>83</v>
      </c>
    </row>
    <row r="128" s="2" customFormat="1">
      <c r="A128" s="40"/>
      <c r="B128" s="41"/>
      <c r="C128" s="42"/>
      <c r="D128" s="226" t="s">
        <v>622</v>
      </c>
      <c r="E128" s="42"/>
      <c r="F128" s="271" t="s">
        <v>687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622</v>
      </c>
      <c r="AU128" s="19" t="s">
        <v>83</v>
      </c>
    </row>
    <row r="129" s="12" customFormat="1" ht="22.8" customHeight="1">
      <c r="A129" s="12"/>
      <c r="B129" s="190"/>
      <c r="C129" s="191"/>
      <c r="D129" s="192" t="s">
        <v>72</v>
      </c>
      <c r="E129" s="204" t="s">
        <v>688</v>
      </c>
      <c r="F129" s="204" t="s">
        <v>689</v>
      </c>
      <c r="G129" s="191"/>
      <c r="H129" s="191"/>
      <c r="I129" s="194"/>
      <c r="J129" s="205">
        <f>BK129</f>
        <v>0</v>
      </c>
      <c r="K129" s="191"/>
      <c r="L129" s="196"/>
      <c r="M129" s="197"/>
      <c r="N129" s="198"/>
      <c r="O129" s="198"/>
      <c r="P129" s="199">
        <f>SUM(P130:P137)</f>
        <v>0</v>
      </c>
      <c r="Q129" s="198"/>
      <c r="R129" s="199">
        <f>SUM(R130:R137)</f>
        <v>0</v>
      </c>
      <c r="S129" s="198"/>
      <c r="T129" s="200">
        <f>SUM(T130:T137)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1" t="s">
        <v>156</v>
      </c>
      <c r="AT129" s="202" t="s">
        <v>72</v>
      </c>
      <c r="AU129" s="202" t="s">
        <v>81</v>
      </c>
      <c r="AY129" s="201" t="s">
        <v>124</v>
      </c>
      <c r="BK129" s="203">
        <f>SUM(BK130:BK137)</f>
        <v>0</v>
      </c>
    </row>
    <row r="130" s="2" customFormat="1" ht="16.5" customHeight="1">
      <c r="A130" s="40"/>
      <c r="B130" s="41"/>
      <c r="C130" s="206" t="s">
        <v>212</v>
      </c>
      <c r="D130" s="206" t="s">
        <v>126</v>
      </c>
      <c r="E130" s="207" t="s">
        <v>690</v>
      </c>
      <c r="F130" s="208" t="s">
        <v>691</v>
      </c>
      <c r="G130" s="209" t="s">
        <v>618</v>
      </c>
      <c r="H130" s="210">
        <v>1</v>
      </c>
      <c r="I130" s="211"/>
      <c r="J130" s="212">
        <f>ROUND(I130*H130,2)</f>
        <v>0</v>
      </c>
      <c r="K130" s="208" t="s">
        <v>130</v>
      </c>
      <c r="L130" s="46"/>
      <c r="M130" s="213" t="s">
        <v>19</v>
      </c>
      <c r="N130" s="214" t="s">
        <v>44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619</v>
      </c>
      <c r="AT130" s="217" t="s">
        <v>126</v>
      </c>
      <c r="AU130" s="217" t="s">
        <v>83</v>
      </c>
      <c r="AY130" s="19" t="s">
        <v>124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81</v>
      </c>
      <c r="BK130" s="218">
        <f>ROUND(I130*H130,2)</f>
        <v>0</v>
      </c>
      <c r="BL130" s="19" t="s">
        <v>619</v>
      </c>
      <c r="BM130" s="217" t="s">
        <v>692</v>
      </c>
    </row>
    <row r="131" s="2" customFormat="1">
      <c r="A131" s="40"/>
      <c r="B131" s="41"/>
      <c r="C131" s="42"/>
      <c r="D131" s="219" t="s">
        <v>133</v>
      </c>
      <c r="E131" s="42"/>
      <c r="F131" s="220" t="s">
        <v>693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133</v>
      </c>
      <c r="AU131" s="19" t="s">
        <v>83</v>
      </c>
    </row>
    <row r="132" s="2" customFormat="1">
      <c r="A132" s="40"/>
      <c r="B132" s="41"/>
      <c r="C132" s="42"/>
      <c r="D132" s="226" t="s">
        <v>622</v>
      </c>
      <c r="E132" s="42"/>
      <c r="F132" s="271" t="s">
        <v>694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622</v>
      </c>
      <c r="AU132" s="19" t="s">
        <v>83</v>
      </c>
    </row>
    <row r="133" s="13" customFormat="1">
      <c r="A133" s="13"/>
      <c r="B133" s="224"/>
      <c r="C133" s="225"/>
      <c r="D133" s="226" t="s">
        <v>135</v>
      </c>
      <c r="E133" s="227" t="s">
        <v>19</v>
      </c>
      <c r="F133" s="228" t="s">
        <v>695</v>
      </c>
      <c r="G133" s="225"/>
      <c r="H133" s="229">
        <v>1</v>
      </c>
      <c r="I133" s="230"/>
      <c r="J133" s="225"/>
      <c r="K133" s="225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135</v>
      </c>
      <c r="AU133" s="235" t="s">
        <v>83</v>
      </c>
      <c r="AV133" s="13" t="s">
        <v>83</v>
      </c>
      <c r="AW133" s="13" t="s">
        <v>34</v>
      </c>
      <c r="AX133" s="13" t="s">
        <v>81</v>
      </c>
      <c r="AY133" s="235" t="s">
        <v>124</v>
      </c>
    </row>
    <row r="134" s="2" customFormat="1" ht="16.5" customHeight="1">
      <c r="A134" s="40"/>
      <c r="B134" s="41"/>
      <c r="C134" s="206" t="s">
        <v>218</v>
      </c>
      <c r="D134" s="206" t="s">
        <v>126</v>
      </c>
      <c r="E134" s="207" t="s">
        <v>696</v>
      </c>
      <c r="F134" s="208" t="s">
        <v>697</v>
      </c>
      <c r="G134" s="209" t="s">
        <v>618</v>
      </c>
      <c r="H134" s="210">
        <v>1</v>
      </c>
      <c r="I134" s="211"/>
      <c r="J134" s="212">
        <f>ROUND(I134*H134,2)</f>
        <v>0</v>
      </c>
      <c r="K134" s="208" t="s">
        <v>130</v>
      </c>
      <c r="L134" s="46"/>
      <c r="M134" s="213" t="s">
        <v>19</v>
      </c>
      <c r="N134" s="214" t="s">
        <v>44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619</v>
      </c>
      <c r="AT134" s="217" t="s">
        <v>126</v>
      </c>
      <c r="AU134" s="217" t="s">
        <v>83</v>
      </c>
      <c r="AY134" s="19" t="s">
        <v>124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81</v>
      </c>
      <c r="BK134" s="218">
        <f>ROUND(I134*H134,2)</f>
        <v>0</v>
      </c>
      <c r="BL134" s="19" t="s">
        <v>619</v>
      </c>
      <c r="BM134" s="217" t="s">
        <v>698</v>
      </c>
    </row>
    <row r="135" s="2" customFormat="1">
      <c r="A135" s="40"/>
      <c r="B135" s="41"/>
      <c r="C135" s="42"/>
      <c r="D135" s="219" t="s">
        <v>133</v>
      </c>
      <c r="E135" s="42"/>
      <c r="F135" s="220" t="s">
        <v>699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133</v>
      </c>
      <c r="AU135" s="19" t="s">
        <v>83</v>
      </c>
    </row>
    <row r="136" s="2" customFormat="1">
      <c r="A136" s="40"/>
      <c r="B136" s="41"/>
      <c r="C136" s="42"/>
      <c r="D136" s="226" t="s">
        <v>622</v>
      </c>
      <c r="E136" s="42"/>
      <c r="F136" s="271" t="s">
        <v>700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622</v>
      </c>
      <c r="AU136" s="19" t="s">
        <v>83</v>
      </c>
    </row>
    <row r="137" s="13" customFormat="1">
      <c r="A137" s="13"/>
      <c r="B137" s="224"/>
      <c r="C137" s="225"/>
      <c r="D137" s="226" t="s">
        <v>135</v>
      </c>
      <c r="E137" s="227" t="s">
        <v>19</v>
      </c>
      <c r="F137" s="228" t="s">
        <v>701</v>
      </c>
      <c r="G137" s="225"/>
      <c r="H137" s="229">
        <v>1</v>
      </c>
      <c r="I137" s="230"/>
      <c r="J137" s="225"/>
      <c r="K137" s="225"/>
      <c r="L137" s="231"/>
      <c r="M137" s="272"/>
      <c r="N137" s="273"/>
      <c r="O137" s="273"/>
      <c r="P137" s="273"/>
      <c r="Q137" s="273"/>
      <c r="R137" s="273"/>
      <c r="S137" s="273"/>
      <c r="T137" s="27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135</v>
      </c>
      <c r="AU137" s="235" t="s">
        <v>83</v>
      </c>
      <c r="AV137" s="13" t="s">
        <v>83</v>
      </c>
      <c r="AW137" s="13" t="s">
        <v>34</v>
      </c>
      <c r="AX137" s="13" t="s">
        <v>81</v>
      </c>
      <c r="AY137" s="235" t="s">
        <v>124</v>
      </c>
    </row>
    <row r="138" s="2" customFormat="1" ht="6.96" customHeight="1">
      <c r="A138" s="40"/>
      <c r="B138" s="61"/>
      <c r="C138" s="62"/>
      <c r="D138" s="62"/>
      <c r="E138" s="62"/>
      <c r="F138" s="62"/>
      <c r="G138" s="62"/>
      <c r="H138" s="62"/>
      <c r="I138" s="62"/>
      <c r="J138" s="62"/>
      <c r="K138" s="62"/>
      <c r="L138" s="46"/>
      <c r="M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</row>
  </sheetData>
  <sheetProtection sheet="1" autoFilter="0" formatColumns="0" formatRows="0" objects="1" scenarios="1" spinCount="100000" saltValue="g8cjv9Xoz1EZ03HmJsZXfAsKwPQj3eNIIU3JRkrY64zmDFBEhMfGqTihldy9W2gjuiILMKUDw4rYGx6wvFrsPQ==" hashValue="v4iQb0cJIdyJfmBm6+ZuRVHKm456IKnaWoVEpNSnW04H5drAv+scyPDkILsLWoP1bJXSzUr15YC3dVZgaS19PQ==" algorithmName="SHA-512" password="CC35"/>
  <autoFilter ref="C84:K137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1/012103000"/>
    <hyperlink ref="F92" r:id="rId2" display="https://podminky.urs.cz/item/CS_URS_2024_01/012203000"/>
    <hyperlink ref="F95" r:id="rId3" display="https://podminky.urs.cz/item/CS_URS_2024_01/013274000"/>
    <hyperlink ref="F97" r:id="rId4" display="https://podminky.urs.cz/item/CS_URS_2024_01/013284000"/>
    <hyperlink ref="F99" r:id="rId5" display="https://podminky.urs.cz/item/CS_URS_2024_01/013294000"/>
    <hyperlink ref="F103" r:id="rId6" display="https://podminky.urs.cz/item/CS_URS_2024_01/032002000"/>
    <hyperlink ref="F106" r:id="rId7" display="https://podminky.urs.cz/item/CS_URS_2024_01/034002000"/>
    <hyperlink ref="F109" r:id="rId8" display="https://podminky.urs.cz/item/CS_URS_2024_01/039002000"/>
    <hyperlink ref="F113" r:id="rId9" display="https://podminky.urs.cz/item/CS_URS_2024_01/041903000"/>
    <hyperlink ref="F117" r:id="rId10" display="https://podminky.urs.cz/item/CS_URS_2024_01/041903000.1"/>
    <hyperlink ref="F120" r:id="rId11" display="https://podminky.urs.cz/item/CS_URS_2024_01/042503000"/>
    <hyperlink ref="F123" r:id="rId12" display="https://podminky.urs.cz/item/CS_URS_2024_01/043103000"/>
    <hyperlink ref="F127" r:id="rId13" display="https://podminky.urs.cz/item/CS_URS_2024_01/072002001"/>
    <hyperlink ref="F131" r:id="rId14" display="https://podminky.urs.cz/item/CS_URS_2024_01/091002000"/>
    <hyperlink ref="F135" r:id="rId15" display="https://podminky.urs.cz/item/CS_URS_2024_01/09150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6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5" customWidth="1"/>
    <col min="2" max="2" width="1.667969" style="275" customWidth="1"/>
    <col min="3" max="4" width="5" style="275" customWidth="1"/>
    <col min="5" max="5" width="11.66016" style="275" customWidth="1"/>
    <col min="6" max="6" width="9.160156" style="275" customWidth="1"/>
    <col min="7" max="7" width="5" style="275" customWidth="1"/>
    <col min="8" max="8" width="77.83203" style="275" customWidth="1"/>
    <col min="9" max="10" width="20" style="275" customWidth="1"/>
    <col min="11" max="11" width="1.667969" style="275" customWidth="1"/>
  </cols>
  <sheetData>
    <row r="1" s="1" customFormat="1" ht="37.5" customHeight="1"/>
    <row r="2" s="1" customFormat="1" ht="7.5" customHeight="1">
      <c r="B2" s="276"/>
      <c r="C2" s="277"/>
      <c r="D2" s="277"/>
      <c r="E2" s="277"/>
      <c r="F2" s="277"/>
      <c r="G2" s="277"/>
      <c r="H2" s="277"/>
      <c r="I2" s="277"/>
      <c r="J2" s="277"/>
      <c r="K2" s="278"/>
    </row>
    <row r="3" s="16" customFormat="1" ht="45" customHeight="1">
      <c r="B3" s="279"/>
      <c r="C3" s="280" t="s">
        <v>702</v>
      </c>
      <c r="D3" s="280"/>
      <c r="E3" s="280"/>
      <c r="F3" s="280"/>
      <c r="G3" s="280"/>
      <c r="H3" s="280"/>
      <c r="I3" s="280"/>
      <c r="J3" s="280"/>
      <c r="K3" s="281"/>
    </row>
    <row r="4" s="1" customFormat="1" ht="25.5" customHeight="1">
      <c r="B4" s="282"/>
      <c r="C4" s="283" t="s">
        <v>703</v>
      </c>
      <c r="D4" s="283"/>
      <c r="E4" s="283"/>
      <c r="F4" s="283"/>
      <c r="G4" s="283"/>
      <c r="H4" s="283"/>
      <c r="I4" s="283"/>
      <c r="J4" s="283"/>
      <c r="K4" s="284"/>
    </row>
    <row r="5" s="1" customFormat="1" ht="5.25" customHeight="1">
      <c r="B5" s="282"/>
      <c r="C5" s="285"/>
      <c r="D5" s="285"/>
      <c r="E5" s="285"/>
      <c r="F5" s="285"/>
      <c r="G5" s="285"/>
      <c r="H5" s="285"/>
      <c r="I5" s="285"/>
      <c r="J5" s="285"/>
      <c r="K5" s="284"/>
    </row>
    <row r="6" s="1" customFormat="1" ht="15" customHeight="1">
      <c r="B6" s="282"/>
      <c r="C6" s="286" t="s">
        <v>704</v>
      </c>
      <c r="D6" s="286"/>
      <c r="E6" s="286"/>
      <c r="F6" s="286"/>
      <c r="G6" s="286"/>
      <c r="H6" s="286"/>
      <c r="I6" s="286"/>
      <c r="J6" s="286"/>
      <c r="K6" s="284"/>
    </row>
    <row r="7" s="1" customFormat="1" ht="15" customHeight="1">
      <c r="B7" s="287"/>
      <c r="C7" s="286" t="s">
        <v>705</v>
      </c>
      <c r="D7" s="286"/>
      <c r="E7" s="286"/>
      <c r="F7" s="286"/>
      <c r="G7" s="286"/>
      <c r="H7" s="286"/>
      <c r="I7" s="286"/>
      <c r="J7" s="286"/>
      <c r="K7" s="284"/>
    </row>
    <row r="8" s="1" customFormat="1" ht="12.75" customHeight="1">
      <c r="B8" s="287"/>
      <c r="C8" s="286"/>
      <c r="D8" s="286"/>
      <c r="E8" s="286"/>
      <c r="F8" s="286"/>
      <c r="G8" s="286"/>
      <c r="H8" s="286"/>
      <c r="I8" s="286"/>
      <c r="J8" s="286"/>
      <c r="K8" s="284"/>
    </row>
    <row r="9" s="1" customFormat="1" ht="15" customHeight="1">
      <c r="B9" s="287"/>
      <c r="C9" s="286" t="s">
        <v>706</v>
      </c>
      <c r="D9" s="286"/>
      <c r="E9" s="286"/>
      <c r="F9" s="286"/>
      <c r="G9" s="286"/>
      <c r="H9" s="286"/>
      <c r="I9" s="286"/>
      <c r="J9" s="286"/>
      <c r="K9" s="284"/>
    </row>
    <row r="10" s="1" customFormat="1" ht="15" customHeight="1">
      <c r="B10" s="287"/>
      <c r="C10" s="286"/>
      <c r="D10" s="286" t="s">
        <v>707</v>
      </c>
      <c r="E10" s="286"/>
      <c r="F10" s="286"/>
      <c r="G10" s="286"/>
      <c r="H10" s="286"/>
      <c r="I10" s="286"/>
      <c r="J10" s="286"/>
      <c r="K10" s="284"/>
    </row>
    <row r="11" s="1" customFormat="1" ht="15" customHeight="1">
      <c r="B11" s="287"/>
      <c r="C11" s="288"/>
      <c r="D11" s="286" t="s">
        <v>708</v>
      </c>
      <c r="E11" s="286"/>
      <c r="F11" s="286"/>
      <c r="G11" s="286"/>
      <c r="H11" s="286"/>
      <c r="I11" s="286"/>
      <c r="J11" s="286"/>
      <c r="K11" s="284"/>
    </row>
    <row r="12" s="1" customFormat="1" ht="15" customHeight="1">
      <c r="B12" s="287"/>
      <c r="C12" s="288"/>
      <c r="D12" s="286"/>
      <c r="E12" s="286"/>
      <c r="F12" s="286"/>
      <c r="G12" s="286"/>
      <c r="H12" s="286"/>
      <c r="I12" s="286"/>
      <c r="J12" s="286"/>
      <c r="K12" s="284"/>
    </row>
    <row r="13" s="1" customFormat="1" ht="15" customHeight="1">
      <c r="B13" s="287"/>
      <c r="C13" s="288"/>
      <c r="D13" s="289" t="s">
        <v>709</v>
      </c>
      <c r="E13" s="286"/>
      <c r="F13" s="286"/>
      <c r="G13" s="286"/>
      <c r="H13" s="286"/>
      <c r="I13" s="286"/>
      <c r="J13" s="286"/>
      <c r="K13" s="284"/>
    </row>
    <row r="14" s="1" customFormat="1" ht="12.75" customHeight="1">
      <c r="B14" s="287"/>
      <c r="C14" s="288"/>
      <c r="D14" s="288"/>
      <c r="E14" s="288"/>
      <c r="F14" s="288"/>
      <c r="G14" s="288"/>
      <c r="H14" s="288"/>
      <c r="I14" s="288"/>
      <c r="J14" s="288"/>
      <c r="K14" s="284"/>
    </row>
    <row r="15" s="1" customFormat="1" ht="15" customHeight="1">
      <c r="B15" s="287"/>
      <c r="C15" s="288"/>
      <c r="D15" s="286" t="s">
        <v>710</v>
      </c>
      <c r="E15" s="286"/>
      <c r="F15" s="286"/>
      <c r="G15" s="286"/>
      <c r="H15" s="286"/>
      <c r="I15" s="286"/>
      <c r="J15" s="286"/>
      <c r="K15" s="284"/>
    </row>
    <row r="16" s="1" customFormat="1" ht="15" customHeight="1">
      <c r="B16" s="287"/>
      <c r="C16" s="288"/>
      <c r="D16" s="286" t="s">
        <v>711</v>
      </c>
      <c r="E16" s="286"/>
      <c r="F16" s="286"/>
      <c r="G16" s="286"/>
      <c r="H16" s="286"/>
      <c r="I16" s="286"/>
      <c r="J16" s="286"/>
      <c r="K16" s="284"/>
    </row>
    <row r="17" s="1" customFormat="1" ht="15" customHeight="1">
      <c r="B17" s="287"/>
      <c r="C17" s="288"/>
      <c r="D17" s="286" t="s">
        <v>712</v>
      </c>
      <c r="E17" s="286"/>
      <c r="F17" s="286"/>
      <c r="G17" s="286"/>
      <c r="H17" s="286"/>
      <c r="I17" s="286"/>
      <c r="J17" s="286"/>
      <c r="K17" s="284"/>
    </row>
    <row r="18" s="1" customFormat="1" ht="15" customHeight="1">
      <c r="B18" s="287"/>
      <c r="C18" s="288"/>
      <c r="D18" s="288"/>
      <c r="E18" s="290" t="s">
        <v>80</v>
      </c>
      <c r="F18" s="286" t="s">
        <v>713</v>
      </c>
      <c r="G18" s="286"/>
      <c r="H18" s="286"/>
      <c r="I18" s="286"/>
      <c r="J18" s="286"/>
      <c r="K18" s="284"/>
    </row>
    <row r="19" s="1" customFormat="1" ht="15" customHeight="1">
      <c r="B19" s="287"/>
      <c r="C19" s="288"/>
      <c r="D19" s="288"/>
      <c r="E19" s="290" t="s">
        <v>714</v>
      </c>
      <c r="F19" s="286" t="s">
        <v>715</v>
      </c>
      <c r="G19" s="286"/>
      <c r="H19" s="286"/>
      <c r="I19" s="286"/>
      <c r="J19" s="286"/>
      <c r="K19" s="284"/>
    </row>
    <row r="20" s="1" customFormat="1" ht="15" customHeight="1">
      <c r="B20" s="287"/>
      <c r="C20" s="288"/>
      <c r="D20" s="288"/>
      <c r="E20" s="290" t="s">
        <v>716</v>
      </c>
      <c r="F20" s="286" t="s">
        <v>717</v>
      </c>
      <c r="G20" s="286"/>
      <c r="H20" s="286"/>
      <c r="I20" s="286"/>
      <c r="J20" s="286"/>
      <c r="K20" s="284"/>
    </row>
    <row r="21" s="1" customFormat="1" ht="15" customHeight="1">
      <c r="B21" s="287"/>
      <c r="C21" s="288"/>
      <c r="D21" s="288"/>
      <c r="E21" s="290" t="s">
        <v>92</v>
      </c>
      <c r="F21" s="286" t="s">
        <v>718</v>
      </c>
      <c r="G21" s="286"/>
      <c r="H21" s="286"/>
      <c r="I21" s="286"/>
      <c r="J21" s="286"/>
      <c r="K21" s="284"/>
    </row>
    <row r="22" s="1" customFormat="1" ht="15" customHeight="1">
      <c r="B22" s="287"/>
      <c r="C22" s="288"/>
      <c r="D22" s="288"/>
      <c r="E22" s="290" t="s">
        <v>719</v>
      </c>
      <c r="F22" s="286" t="s">
        <v>720</v>
      </c>
      <c r="G22" s="286"/>
      <c r="H22" s="286"/>
      <c r="I22" s="286"/>
      <c r="J22" s="286"/>
      <c r="K22" s="284"/>
    </row>
    <row r="23" s="1" customFormat="1" ht="15" customHeight="1">
      <c r="B23" s="287"/>
      <c r="C23" s="288"/>
      <c r="D23" s="288"/>
      <c r="E23" s="290" t="s">
        <v>721</v>
      </c>
      <c r="F23" s="286" t="s">
        <v>722</v>
      </c>
      <c r="G23" s="286"/>
      <c r="H23" s="286"/>
      <c r="I23" s="286"/>
      <c r="J23" s="286"/>
      <c r="K23" s="284"/>
    </row>
    <row r="24" s="1" customFormat="1" ht="12.75" customHeight="1">
      <c r="B24" s="287"/>
      <c r="C24" s="288"/>
      <c r="D24" s="288"/>
      <c r="E24" s="288"/>
      <c r="F24" s="288"/>
      <c r="G24" s="288"/>
      <c r="H24" s="288"/>
      <c r="I24" s="288"/>
      <c r="J24" s="288"/>
      <c r="K24" s="284"/>
    </row>
    <row r="25" s="1" customFormat="1" ht="15" customHeight="1">
      <c r="B25" s="287"/>
      <c r="C25" s="286" t="s">
        <v>723</v>
      </c>
      <c r="D25" s="286"/>
      <c r="E25" s="286"/>
      <c r="F25" s="286"/>
      <c r="G25" s="286"/>
      <c r="H25" s="286"/>
      <c r="I25" s="286"/>
      <c r="J25" s="286"/>
      <c r="K25" s="284"/>
    </row>
    <row r="26" s="1" customFormat="1" ht="15" customHeight="1">
      <c r="B26" s="287"/>
      <c r="C26" s="286" t="s">
        <v>724</v>
      </c>
      <c r="D26" s="286"/>
      <c r="E26" s="286"/>
      <c r="F26" s="286"/>
      <c r="G26" s="286"/>
      <c r="H26" s="286"/>
      <c r="I26" s="286"/>
      <c r="J26" s="286"/>
      <c r="K26" s="284"/>
    </row>
    <row r="27" s="1" customFormat="1" ht="15" customHeight="1">
      <c r="B27" s="287"/>
      <c r="C27" s="286"/>
      <c r="D27" s="286" t="s">
        <v>725</v>
      </c>
      <c r="E27" s="286"/>
      <c r="F27" s="286"/>
      <c r="G27" s="286"/>
      <c r="H27" s="286"/>
      <c r="I27" s="286"/>
      <c r="J27" s="286"/>
      <c r="K27" s="284"/>
    </row>
    <row r="28" s="1" customFormat="1" ht="15" customHeight="1">
      <c r="B28" s="287"/>
      <c r="C28" s="288"/>
      <c r="D28" s="286" t="s">
        <v>726</v>
      </c>
      <c r="E28" s="286"/>
      <c r="F28" s="286"/>
      <c r="G28" s="286"/>
      <c r="H28" s="286"/>
      <c r="I28" s="286"/>
      <c r="J28" s="286"/>
      <c r="K28" s="284"/>
    </row>
    <row r="29" s="1" customFormat="1" ht="12.75" customHeight="1">
      <c r="B29" s="287"/>
      <c r="C29" s="288"/>
      <c r="D29" s="288"/>
      <c r="E29" s="288"/>
      <c r="F29" s="288"/>
      <c r="G29" s="288"/>
      <c r="H29" s="288"/>
      <c r="I29" s="288"/>
      <c r="J29" s="288"/>
      <c r="K29" s="284"/>
    </row>
    <row r="30" s="1" customFormat="1" ht="15" customHeight="1">
      <c r="B30" s="287"/>
      <c r="C30" s="288"/>
      <c r="D30" s="286" t="s">
        <v>727</v>
      </c>
      <c r="E30" s="286"/>
      <c r="F30" s="286"/>
      <c r="G30" s="286"/>
      <c r="H30" s="286"/>
      <c r="I30" s="286"/>
      <c r="J30" s="286"/>
      <c r="K30" s="284"/>
    </row>
    <row r="31" s="1" customFormat="1" ht="15" customHeight="1">
      <c r="B31" s="287"/>
      <c r="C31" s="288"/>
      <c r="D31" s="286" t="s">
        <v>728</v>
      </c>
      <c r="E31" s="286"/>
      <c r="F31" s="286"/>
      <c r="G31" s="286"/>
      <c r="H31" s="286"/>
      <c r="I31" s="286"/>
      <c r="J31" s="286"/>
      <c r="K31" s="284"/>
    </row>
    <row r="32" s="1" customFormat="1" ht="12.75" customHeight="1">
      <c r="B32" s="287"/>
      <c r="C32" s="288"/>
      <c r="D32" s="288"/>
      <c r="E32" s="288"/>
      <c r="F32" s="288"/>
      <c r="G32" s="288"/>
      <c r="H32" s="288"/>
      <c r="I32" s="288"/>
      <c r="J32" s="288"/>
      <c r="K32" s="284"/>
    </row>
    <row r="33" s="1" customFormat="1" ht="15" customHeight="1">
      <c r="B33" s="287"/>
      <c r="C33" s="288"/>
      <c r="D33" s="286" t="s">
        <v>729</v>
      </c>
      <c r="E33" s="286"/>
      <c r="F33" s="286"/>
      <c r="G33" s="286"/>
      <c r="H33" s="286"/>
      <c r="I33" s="286"/>
      <c r="J33" s="286"/>
      <c r="K33" s="284"/>
    </row>
    <row r="34" s="1" customFormat="1" ht="15" customHeight="1">
      <c r="B34" s="287"/>
      <c r="C34" s="288"/>
      <c r="D34" s="286" t="s">
        <v>730</v>
      </c>
      <c r="E34" s="286"/>
      <c r="F34" s="286"/>
      <c r="G34" s="286"/>
      <c r="H34" s="286"/>
      <c r="I34" s="286"/>
      <c r="J34" s="286"/>
      <c r="K34" s="284"/>
    </row>
    <row r="35" s="1" customFormat="1" ht="15" customHeight="1">
      <c r="B35" s="287"/>
      <c r="C35" s="288"/>
      <c r="D35" s="286" t="s">
        <v>731</v>
      </c>
      <c r="E35" s="286"/>
      <c r="F35" s="286"/>
      <c r="G35" s="286"/>
      <c r="H35" s="286"/>
      <c r="I35" s="286"/>
      <c r="J35" s="286"/>
      <c r="K35" s="284"/>
    </row>
    <row r="36" s="1" customFormat="1" ht="15" customHeight="1">
      <c r="B36" s="287"/>
      <c r="C36" s="288"/>
      <c r="D36" s="286"/>
      <c r="E36" s="289" t="s">
        <v>110</v>
      </c>
      <c r="F36" s="286"/>
      <c r="G36" s="286" t="s">
        <v>732</v>
      </c>
      <c r="H36" s="286"/>
      <c r="I36" s="286"/>
      <c r="J36" s="286"/>
      <c r="K36" s="284"/>
    </row>
    <row r="37" s="1" customFormat="1" ht="30.75" customHeight="1">
      <c r="B37" s="287"/>
      <c r="C37" s="288"/>
      <c r="D37" s="286"/>
      <c r="E37" s="289" t="s">
        <v>733</v>
      </c>
      <c r="F37" s="286"/>
      <c r="G37" s="286" t="s">
        <v>734</v>
      </c>
      <c r="H37" s="286"/>
      <c r="I37" s="286"/>
      <c r="J37" s="286"/>
      <c r="K37" s="284"/>
    </row>
    <row r="38" s="1" customFormat="1" ht="15" customHeight="1">
      <c r="B38" s="287"/>
      <c r="C38" s="288"/>
      <c r="D38" s="286"/>
      <c r="E38" s="289" t="s">
        <v>54</v>
      </c>
      <c r="F38" s="286"/>
      <c r="G38" s="286" t="s">
        <v>735</v>
      </c>
      <c r="H38" s="286"/>
      <c r="I38" s="286"/>
      <c r="J38" s="286"/>
      <c r="K38" s="284"/>
    </row>
    <row r="39" s="1" customFormat="1" ht="15" customHeight="1">
      <c r="B39" s="287"/>
      <c r="C39" s="288"/>
      <c r="D39" s="286"/>
      <c r="E39" s="289" t="s">
        <v>55</v>
      </c>
      <c r="F39" s="286"/>
      <c r="G39" s="286" t="s">
        <v>736</v>
      </c>
      <c r="H39" s="286"/>
      <c r="I39" s="286"/>
      <c r="J39" s="286"/>
      <c r="K39" s="284"/>
    </row>
    <row r="40" s="1" customFormat="1" ht="15" customHeight="1">
      <c r="B40" s="287"/>
      <c r="C40" s="288"/>
      <c r="D40" s="286"/>
      <c r="E40" s="289" t="s">
        <v>111</v>
      </c>
      <c r="F40" s="286"/>
      <c r="G40" s="286" t="s">
        <v>737</v>
      </c>
      <c r="H40" s="286"/>
      <c r="I40" s="286"/>
      <c r="J40" s="286"/>
      <c r="K40" s="284"/>
    </row>
    <row r="41" s="1" customFormat="1" ht="15" customHeight="1">
      <c r="B41" s="287"/>
      <c r="C41" s="288"/>
      <c r="D41" s="286"/>
      <c r="E41" s="289" t="s">
        <v>112</v>
      </c>
      <c r="F41" s="286"/>
      <c r="G41" s="286" t="s">
        <v>738</v>
      </c>
      <c r="H41" s="286"/>
      <c r="I41" s="286"/>
      <c r="J41" s="286"/>
      <c r="K41" s="284"/>
    </row>
    <row r="42" s="1" customFormat="1" ht="15" customHeight="1">
      <c r="B42" s="287"/>
      <c r="C42" s="288"/>
      <c r="D42" s="286"/>
      <c r="E42" s="289" t="s">
        <v>739</v>
      </c>
      <c r="F42" s="286"/>
      <c r="G42" s="286" t="s">
        <v>740</v>
      </c>
      <c r="H42" s="286"/>
      <c r="I42" s="286"/>
      <c r="J42" s="286"/>
      <c r="K42" s="284"/>
    </row>
    <row r="43" s="1" customFormat="1" ht="15" customHeight="1">
      <c r="B43" s="287"/>
      <c r="C43" s="288"/>
      <c r="D43" s="286"/>
      <c r="E43" s="289"/>
      <c r="F43" s="286"/>
      <c r="G43" s="286" t="s">
        <v>741</v>
      </c>
      <c r="H43" s="286"/>
      <c r="I43" s="286"/>
      <c r="J43" s="286"/>
      <c r="K43" s="284"/>
    </row>
    <row r="44" s="1" customFormat="1" ht="15" customHeight="1">
      <c r="B44" s="287"/>
      <c r="C44" s="288"/>
      <c r="D44" s="286"/>
      <c r="E44" s="289" t="s">
        <v>742</v>
      </c>
      <c r="F44" s="286"/>
      <c r="G44" s="286" t="s">
        <v>743</v>
      </c>
      <c r="H44" s="286"/>
      <c r="I44" s="286"/>
      <c r="J44" s="286"/>
      <c r="K44" s="284"/>
    </row>
    <row r="45" s="1" customFormat="1" ht="15" customHeight="1">
      <c r="B45" s="287"/>
      <c r="C45" s="288"/>
      <c r="D45" s="286"/>
      <c r="E45" s="289" t="s">
        <v>114</v>
      </c>
      <c r="F45" s="286"/>
      <c r="G45" s="286" t="s">
        <v>744</v>
      </c>
      <c r="H45" s="286"/>
      <c r="I45" s="286"/>
      <c r="J45" s="286"/>
      <c r="K45" s="284"/>
    </row>
    <row r="46" s="1" customFormat="1" ht="12.75" customHeight="1">
      <c r="B46" s="287"/>
      <c r="C46" s="288"/>
      <c r="D46" s="286"/>
      <c r="E46" s="286"/>
      <c r="F46" s="286"/>
      <c r="G46" s="286"/>
      <c r="H46" s="286"/>
      <c r="I46" s="286"/>
      <c r="J46" s="286"/>
      <c r="K46" s="284"/>
    </row>
    <row r="47" s="1" customFormat="1" ht="15" customHeight="1">
      <c r="B47" s="287"/>
      <c r="C47" s="288"/>
      <c r="D47" s="286" t="s">
        <v>745</v>
      </c>
      <c r="E47" s="286"/>
      <c r="F47" s="286"/>
      <c r="G47" s="286"/>
      <c r="H47" s="286"/>
      <c r="I47" s="286"/>
      <c r="J47" s="286"/>
      <c r="K47" s="284"/>
    </row>
    <row r="48" s="1" customFormat="1" ht="15" customHeight="1">
      <c r="B48" s="287"/>
      <c r="C48" s="288"/>
      <c r="D48" s="288"/>
      <c r="E48" s="286" t="s">
        <v>746</v>
      </c>
      <c r="F48" s="286"/>
      <c r="G48" s="286"/>
      <c r="H48" s="286"/>
      <c r="I48" s="286"/>
      <c r="J48" s="286"/>
      <c r="K48" s="284"/>
    </row>
    <row r="49" s="1" customFormat="1" ht="15" customHeight="1">
      <c r="B49" s="287"/>
      <c r="C49" s="288"/>
      <c r="D49" s="288"/>
      <c r="E49" s="286" t="s">
        <v>747</v>
      </c>
      <c r="F49" s="286"/>
      <c r="G49" s="286"/>
      <c r="H49" s="286"/>
      <c r="I49" s="286"/>
      <c r="J49" s="286"/>
      <c r="K49" s="284"/>
    </row>
    <row r="50" s="1" customFormat="1" ht="15" customHeight="1">
      <c r="B50" s="287"/>
      <c r="C50" s="288"/>
      <c r="D50" s="288"/>
      <c r="E50" s="286" t="s">
        <v>748</v>
      </c>
      <c r="F50" s="286"/>
      <c r="G50" s="286"/>
      <c r="H50" s="286"/>
      <c r="I50" s="286"/>
      <c r="J50" s="286"/>
      <c r="K50" s="284"/>
    </row>
    <row r="51" s="1" customFormat="1" ht="15" customHeight="1">
      <c r="B51" s="287"/>
      <c r="C51" s="288"/>
      <c r="D51" s="286" t="s">
        <v>749</v>
      </c>
      <c r="E51" s="286"/>
      <c r="F51" s="286"/>
      <c r="G51" s="286"/>
      <c r="H51" s="286"/>
      <c r="I51" s="286"/>
      <c r="J51" s="286"/>
      <c r="K51" s="284"/>
    </row>
    <row r="52" s="1" customFormat="1" ht="25.5" customHeight="1">
      <c r="B52" s="282"/>
      <c r="C52" s="283" t="s">
        <v>750</v>
      </c>
      <c r="D52" s="283"/>
      <c r="E52" s="283"/>
      <c r="F52" s="283"/>
      <c r="G52" s="283"/>
      <c r="H52" s="283"/>
      <c r="I52" s="283"/>
      <c r="J52" s="283"/>
      <c r="K52" s="284"/>
    </row>
    <row r="53" s="1" customFormat="1" ht="5.25" customHeight="1">
      <c r="B53" s="282"/>
      <c r="C53" s="285"/>
      <c r="D53" s="285"/>
      <c r="E53" s="285"/>
      <c r="F53" s="285"/>
      <c r="G53" s="285"/>
      <c r="H53" s="285"/>
      <c r="I53" s="285"/>
      <c r="J53" s="285"/>
      <c r="K53" s="284"/>
    </row>
    <row r="54" s="1" customFormat="1" ht="15" customHeight="1">
      <c r="B54" s="282"/>
      <c r="C54" s="286" t="s">
        <v>751</v>
      </c>
      <c r="D54" s="286"/>
      <c r="E54" s="286"/>
      <c r="F54" s="286"/>
      <c r="G54" s="286"/>
      <c r="H54" s="286"/>
      <c r="I54" s="286"/>
      <c r="J54" s="286"/>
      <c r="K54" s="284"/>
    </row>
    <row r="55" s="1" customFormat="1" ht="15" customHeight="1">
      <c r="B55" s="282"/>
      <c r="C55" s="286" t="s">
        <v>752</v>
      </c>
      <c r="D55" s="286"/>
      <c r="E55" s="286"/>
      <c r="F55" s="286"/>
      <c r="G55" s="286"/>
      <c r="H55" s="286"/>
      <c r="I55" s="286"/>
      <c r="J55" s="286"/>
      <c r="K55" s="284"/>
    </row>
    <row r="56" s="1" customFormat="1" ht="12.75" customHeight="1">
      <c r="B56" s="282"/>
      <c r="C56" s="286"/>
      <c r="D56" s="286"/>
      <c r="E56" s="286"/>
      <c r="F56" s="286"/>
      <c r="G56" s="286"/>
      <c r="H56" s="286"/>
      <c r="I56" s="286"/>
      <c r="J56" s="286"/>
      <c r="K56" s="284"/>
    </row>
    <row r="57" s="1" customFormat="1" ht="15" customHeight="1">
      <c r="B57" s="282"/>
      <c r="C57" s="286" t="s">
        <v>753</v>
      </c>
      <c r="D57" s="286"/>
      <c r="E57" s="286"/>
      <c r="F57" s="286"/>
      <c r="G57" s="286"/>
      <c r="H57" s="286"/>
      <c r="I57" s="286"/>
      <c r="J57" s="286"/>
      <c r="K57" s="284"/>
    </row>
    <row r="58" s="1" customFormat="1" ht="15" customHeight="1">
      <c r="B58" s="282"/>
      <c r="C58" s="288"/>
      <c r="D58" s="286" t="s">
        <v>754</v>
      </c>
      <c r="E58" s="286"/>
      <c r="F58" s="286"/>
      <c r="G58" s="286"/>
      <c r="H58" s="286"/>
      <c r="I58" s="286"/>
      <c r="J58" s="286"/>
      <c r="K58" s="284"/>
    </row>
    <row r="59" s="1" customFormat="1" ht="15" customHeight="1">
      <c r="B59" s="282"/>
      <c r="C59" s="288"/>
      <c r="D59" s="286" t="s">
        <v>755</v>
      </c>
      <c r="E59" s="286"/>
      <c r="F59" s="286"/>
      <c r="G59" s="286"/>
      <c r="H59" s="286"/>
      <c r="I59" s="286"/>
      <c r="J59" s="286"/>
      <c r="K59" s="284"/>
    </row>
    <row r="60" s="1" customFormat="1" ht="15" customHeight="1">
      <c r="B60" s="282"/>
      <c r="C60" s="288"/>
      <c r="D60" s="286" t="s">
        <v>756</v>
      </c>
      <c r="E60" s="286"/>
      <c r="F60" s="286"/>
      <c r="G60" s="286"/>
      <c r="H60" s="286"/>
      <c r="I60" s="286"/>
      <c r="J60" s="286"/>
      <c r="K60" s="284"/>
    </row>
    <row r="61" s="1" customFormat="1" ht="15" customHeight="1">
      <c r="B61" s="282"/>
      <c r="C61" s="288"/>
      <c r="D61" s="286" t="s">
        <v>757</v>
      </c>
      <c r="E61" s="286"/>
      <c r="F61" s="286"/>
      <c r="G61" s="286"/>
      <c r="H61" s="286"/>
      <c r="I61" s="286"/>
      <c r="J61" s="286"/>
      <c r="K61" s="284"/>
    </row>
    <row r="62" s="1" customFormat="1" ht="15" customHeight="1">
      <c r="B62" s="282"/>
      <c r="C62" s="288"/>
      <c r="D62" s="291" t="s">
        <v>758</v>
      </c>
      <c r="E62" s="291"/>
      <c r="F62" s="291"/>
      <c r="G62" s="291"/>
      <c r="H62" s="291"/>
      <c r="I62" s="291"/>
      <c r="J62" s="291"/>
      <c r="K62" s="284"/>
    </row>
    <row r="63" s="1" customFormat="1" ht="15" customHeight="1">
      <c r="B63" s="282"/>
      <c r="C63" s="288"/>
      <c r="D63" s="286" t="s">
        <v>759</v>
      </c>
      <c r="E63" s="286"/>
      <c r="F63" s="286"/>
      <c r="G63" s="286"/>
      <c r="H63" s="286"/>
      <c r="I63" s="286"/>
      <c r="J63" s="286"/>
      <c r="K63" s="284"/>
    </row>
    <row r="64" s="1" customFormat="1" ht="12.75" customHeight="1">
      <c r="B64" s="282"/>
      <c r="C64" s="288"/>
      <c r="D64" s="288"/>
      <c r="E64" s="292"/>
      <c r="F64" s="288"/>
      <c r="G64" s="288"/>
      <c r="H64" s="288"/>
      <c r="I64" s="288"/>
      <c r="J64" s="288"/>
      <c r="K64" s="284"/>
    </row>
    <row r="65" s="1" customFormat="1" ht="15" customHeight="1">
      <c r="B65" s="282"/>
      <c r="C65" s="288"/>
      <c r="D65" s="286" t="s">
        <v>760</v>
      </c>
      <c r="E65" s="286"/>
      <c r="F65" s="286"/>
      <c r="G65" s="286"/>
      <c r="H65" s="286"/>
      <c r="I65" s="286"/>
      <c r="J65" s="286"/>
      <c r="K65" s="284"/>
    </row>
    <row r="66" s="1" customFormat="1" ht="15" customHeight="1">
      <c r="B66" s="282"/>
      <c r="C66" s="288"/>
      <c r="D66" s="291" t="s">
        <v>761</v>
      </c>
      <c r="E66" s="291"/>
      <c r="F66" s="291"/>
      <c r="G66" s="291"/>
      <c r="H66" s="291"/>
      <c r="I66" s="291"/>
      <c r="J66" s="291"/>
      <c r="K66" s="284"/>
    </row>
    <row r="67" s="1" customFormat="1" ht="15" customHeight="1">
      <c r="B67" s="282"/>
      <c r="C67" s="288"/>
      <c r="D67" s="286" t="s">
        <v>762</v>
      </c>
      <c r="E67" s="286"/>
      <c r="F67" s="286"/>
      <c r="G67" s="286"/>
      <c r="H67" s="286"/>
      <c r="I67" s="286"/>
      <c r="J67" s="286"/>
      <c r="K67" s="284"/>
    </row>
    <row r="68" s="1" customFormat="1" ht="15" customHeight="1">
      <c r="B68" s="282"/>
      <c r="C68" s="288"/>
      <c r="D68" s="286" t="s">
        <v>763</v>
      </c>
      <c r="E68" s="286"/>
      <c r="F68" s="286"/>
      <c r="G68" s="286"/>
      <c r="H68" s="286"/>
      <c r="I68" s="286"/>
      <c r="J68" s="286"/>
      <c r="K68" s="284"/>
    </row>
    <row r="69" s="1" customFormat="1" ht="15" customHeight="1">
      <c r="B69" s="282"/>
      <c r="C69" s="288"/>
      <c r="D69" s="286" t="s">
        <v>764</v>
      </c>
      <c r="E69" s="286"/>
      <c r="F69" s="286"/>
      <c r="G69" s="286"/>
      <c r="H69" s="286"/>
      <c r="I69" s="286"/>
      <c r="J69" s="286"/>
      <c r="K69" s="284"/>
    </row>
    <row r="70" s="1" customFormat="1" ht="15" customHeight="1">
      <c r="B70" s="282"/>
      <c r="C70" s="288"/>
      <c r="D70" s="286" t="s">
        <v>765</v>
      </c>
      <c r="E70" s="286"/>
      <c r="F70" s="286"/>
      <c r="G70" s="286"/>
      <c r="H70" s="286"/>
      <c r="I70" s="286"/>
      <c r="J70" s="286"/>
      <c r="K70" s="284"/>
    </row>
    <row r="71" s="1" customFormat="1" ht="12.75" customHeight="1">
      <c r="B71" s="293"/>
      <c r="C71" s="294"/>
      <c r="D71" s="294"/>
      <c r="E71" s="294"/>
      <c r="F71" s="294"/>
      <c r="G71" s="294"/>
      <c r="H71" s="294"/>
      <c r="I71" s="294"/>
      <c r="J71" s="294"/>
      <c r="K71" s="295"/>
    </row>
    <row r="72" s="1" customFormat="1" ht="18.75" customHeight="1">
      <c r="B72" s="296"/>
      <c r="C72" s="296"/>
      <c r="D72" s="296"/>
      <c r="E72" s="296"/>
      <c r="F72" s="296"/>
      <c r="G72" s="296"/>
      <c r="H72" s="296"/>
      <c r="I72" s="296"/>
      <c r="J72" s="296"/>
      <c r="K72" s="297"/>
    </row>
    <row r="73" s="1" customFormat="1" ht="18.75" customHeight="1">
      <c r="B73" s="297"/>
      <c r="C73" s="297"/>
      <c r="D73" s="297"/>
      <c r="E73" s="297"/>
      <c r="F73" s="297"/>
      <c r="G73" s="297"/>
      <c r="H73" s="297"/>
      <c r="I73" s="297"/>
      <c r="J73" s="297"/>
      <c r="K73" s="297"/>
    </row>
    <row r="74" s="1" customFormat="1" ht="7.5" customHeight="1">
      <c r="B74" s="298"/>
      <c r="C74" s="299"/>
      <c r="D74" s="299"/>
      <c r="E74" s="299"/>
      <c r="F74" s="299"/>
      <c r="G74" s="299"/>
      <c r="H74" s="299"/>
      <c r="I74" s="299"/>
      <c r="J74" s="299"/>
      <c r="K74" s="300"/>
    </row>
    <row r="75" s="1" customFormat="1" ht="45" customHeight="1">
      <c r="B75" s="301"/>
      <c r="C75" s="302" t="s">
        <v>766</v>
      </c>
      <c r="D75" s="302"/>
      <c r="E75" s="302"/>
      <c r="F75" s="302"/>
      <c r="G75" s="302"/>
      <c r="H75" s="302"/>
      <c r="I75" s="302"/>
      <c r="J75" s="302"/>
      <c r="K75" s="303"/>
    </row>
    <row r="76" s="1" customFormat="1" ht="17.25" customHeight="1">
      <c r="B76" s="301"/>
      <c r="C76" s="304" t="s">
        <v>767</v>
      </c>
      <c r="D76" s="304"/>
      <c r="E76" s="304"/>
      <c r="F76" s="304" t="s">
        <v>768</v>
      </c>
      <c r="G76" s="305"/>
      <c r="H76" s="304" t="s">
        <v>55</v>
      </c>
      <c r="I76" s="304" t="s">
        <v>58</v>
      </c>
      <c r="J76" s="304" t="s">
        <v>769</v>
      </c>
      <c r="K76" s="303"/>
    </row>
    <row r="77" s="1" customFormat="1" ht="17.25" customHeight="1">
      <c r="B77" s="301"/>
      <c r="C77" s="306" t="s">
        <v>770</v>
      </c>
      <c r="D77" s="306"/>
      <c r="E77" s="306"/>
      <c r="F77" s="307" t="s">
        <v>771</v>
      </c>
      <c r="G77" s="308"/>
      <c r="H77" s="306"/>
      <c r="I77" s="306"/>
      <c r="J77" s="306" t="s">
        <v>772</v>
      </c>
      <c r="K77" s="303"/>
    </row>
    <row r="78" s="1" customFormat="1" ht="5.25" customHeight="1">
      <c r="B78" s="301"/>
      <c r="C78" s="309"/>
      <c r="D78" s="309"/>
      <c r="E78" s="309"/>
      <c r="F78" s="309"/>
      <c r="G78" s="310"/>
      <c r="H78" s="309"/>
      <c r="I78" s="309"/>
      <c r="J78" s="309"/>
      <c r="K78" s="303"/>
    </row>
    <row r="79" s="1" customFormat="1" ht="15" customHeight="1">
      <c r="B79" s="301"/>
      <c r="C79" s="289" t="s">
        <v>54</v>
      </c>
      <c r="D79" s="311"/>
      <c r="E79" s="311"/>
      <c r="F79" s="312" t="s">
        <v>773</v>
      </c>
      <c r="G79" s="313"/>
      <c r="H79" s="289" t="s">
        <v>774</v>
      </c>
      <c r="I79" s="289" t="s">
        <v>775</v>
      </c>
      <c r="J79" s="289">
        <v>20</v>
      </c>
      <c r="K79" s="303"/>
    </row>
    <row r="80" s="1" customFormat="1" ht="15" customHeight="1">
      <c r="B80" s="301"/>
      <c r="C80" s="289" t="s">
        <v>776</v>
      </c>
      <c r="D80" s="289"/>
      <c r="E80" s="289"/>
      <c r="F80" s="312" t="s">
        <v>773</v>
      </c>
      <c r="G80" s="313"/>
      <c r="H80" s="289" t="s">
        <v>777</v>
      </c>
      <c r="I80" s="289" t="s">
        <v>775</v>
      </c>
      <c r="J80" s="289">
        <v>120</v>
      </c>
      <c r="K80" s="303"/>
    </row>
    <row r="81" s="1" customFormat="1" ht="15" customHeight="1">
      <c r="B81" s="314"/>
      <c r="C81" s="289" t="s">
        <v>778</v>
      </c>
      <c r="D81" s="289"/>
      <c r="E81" s="289"/>
      <c r="F81" s="312" t="s">
        <v>779</v>
      </c>
      <c r="G81" s="313"/>
      <c r="H81" s="289" t="s">
        <v>780</v>
      </c>
      <c r="I81" s="289" t="s">
        <v>775</v>
      </c>
      <c r="J81" s="289">
        <v>50</v>
      </c>
      <c r="K81" s="303"/>
    </row>
    <row r="82" s="1" customFormat="1" ht="15" customHeight="1">
      <c r="B82" s="314"/>
      <c r="C82" s="289" t="s">
        <v>781</v>
      </c>
      <c r="D82" s="289"/>
      <c r="E82" s="289"/>
      <c r="F82" s="312" t="s">
        <v>773</v>
      </c>
      <c r="G82" s="313"/>
      <c r="H82" s="289" t="s">
        <v>782</v>
      </c>
      <c r="I82" s="289" t="s">
        <v>783</v>
      </c>
      <c r="J82" s="289"/>
      <c r="K82" s="303"/>
    </row>
    <row r="83" s="1" customFormat="1" ht="15" customHeight="1">
      <c r="B83" s="314"/>
      <c r="C83" s="315" t="s">
        <v>784</v>
      </c>
      <c r="D83" s="315"/>
      <c r="E83" s="315"/>
      <c r="F83" s="316" t="s">
        <v>779</v>
      </c>
      <c r="G83" s="315"/>
      <c r="H83" s="315" t="s">
        <v>785</v>
      </c>
      <c r="I83" s="315" t="s">
        <v>775</v>
      </c>
      <c r="J83" s="315">
        <v>15</v>
      </c>
      <c r="K83" s="303"/>
    </row>
    <row r="84" s="1" customFormat="1" ht="15" customHeight="1">
      <c r="B84" s="314"/>
      <c r="C84" s="315" t="s">
        <v>786</v>
      </c>
      <c r="D84" s="315"/>
      <c r="E84" s="315"/>
      <c r="F84" s="316" t="s">
        <v>779</v>
      </c>
      <c r="G84" s="315"/>
      <c r="H84" s="315" t="s">
        <v>787</v>
      </c>
      <c r="I84" s="315" t="s">
        <v>775</v>
      </c>
      <c r="J84" s="315">
        <v>15</v>
      </c>
      <c r="K84" s="303"/>
    </row>
    <row r="85" s="1" customFormat="1" ht="15" customHeight="1">
      <c r="B85" s="314"/>
      <c r="C85" s="315" t="s">
        <v>788</v>
      </c>
      <c r="D85" s="315"/>
      <c r="E85" s="315"/>
      <c r="F85" s="316" t="s">
        <v>779</v>
      </c>
      <c r="G85" s="315"/>
      <c r="H85" s="315" t="s">
        <v>789</v>
      </c>
      <c r="I85" s="315" t="s">
        <v>775</v>
      </c>
      <c r="J85" s="315">
        <v>20</v>
      </c>
      <c r="K85" s="303"/>
    </row>
    <row r="86" s="1" customFormat="1" ht="15" customHeight="1">
      <c r="B86" s="314"/>
      <c r="C86" s="315" t="s">
        <v>790</v>
      </c>
      <c r="D86" s="315"/>
      <c r="E86" s="315"/>
      <c r="F86" s="316" t="s">
        <v>779</v>
      </c>
      <c r="G86" s="315"/>
      <c r="H86" s="315" t="s">
        <v>791</v>
      </c>
      <c r="I86" s="315" t="s">
        <v>775</v>
      </c>
      <c r="J86" s="315">
        <v>20</v>
      </c>
      <c r="K86" s="303"/>
    </row>
    <row r="87" s="1" customFormat="1" ht="15" customHeight="1">
      <c r="B87" s="314"/>
      <c r="C87" s="289" t="s">
        <v>792</v>
      </c>
      <c r="D87" s="289"/>
      <c r="E87" s="289"/>
      <c r="F87" s="312" t="s">
        <v>779</v>
      </c>
      <c r="G87" s="313"/>
      <c r="H87" s="289" t="s">
        <v>793</v>
      </c>
      <c r="I87" s="289" t="s">
        <v>775</v>
      </c>
      <c r="J87" s="289">
        <v>50</v>
      </c>
      <c r="K87" s="303"/>
    </row>
    <row r="88" s="1" customFormat="1" ht="15" customHeight="1">
      <c r="B88" s="314"/>
      <c r="C88" s="289" t="s">
        <v>794</v>
      </c>
      <c r="D88" s="289"/>
      <c r="E88" s="289"/>
      <c r="F88" s="312" t="s">
        <v>779</v>
      </c>
      <c r="G88" s="313"/>
      <c r="H88" s="289" t="s">
        <v>795</v>
      </c>
      <c r="I88" s="289" t="s">
        <v>775</v>
      </c>
      <c r="J88" s="289">
        <v>20</v>
      </c>
      <c r="K88" s="303"/>
    </row>
    <row r="89" s="1" customFormat="1" ht="15" customHeight="1">
      <c r="B89" s="314"/>
      <c r="C89" s="289" t="s">
        <v>796</v>
      </c>
      <c r="D89" s="289"/>
      <c r="E89" s="289"/>
      <c r="F89" s="312" t="s">
        <v>779</v>
      </c>
      <c r="G89" s="313"/>
      <c r="H89" s="289" t="s">
        <v>797</v>
      </c>
      <c r="I89" s="289" t="s">
        <v>775</v>
      </c>
      <c r="J89" s="289">
        <v>20</v>
      </c>
      <c r="K89" s="303"/>
    </row>
    <row r="90" s="1" customFormat="1" ht="15" customHeight="1">
      <c r="B90" s="314"/>
      <c r="C90" s="289" t="s">
        <v>798</v>
      </c>
      <c r="D90" s="289"/>
      <c r="E90" s="289"/>
      <c r="F90" s="312" t="s">
        <v>779</v>
      </c>
      <c r="G90" s="313"/>
      <c r="H90" s="289" t="s">
        <v>799</v>
      </c>
      <c r="I90" s="289" t="s">
        <v>775</v>
      </c>
      <c r="J90" s="289">
        <v>50</v>
      </c>
      <c r="K90" s="303"/>
    </row>
    <row r="91" s="1" customFormat="1" ht="15" customHeight="1">
      <c r="B91" s="314"/>
      <c r="C91" s="289" t="s">
        <v>800</v>
      </c>
      <c r="D91" s="289"/>
      <c r="E91" s="289"/>
      <c r="F91" s="312" t="s">
        <v>779</v>
      </c>
      <c r="G91" s="313"/>
      <c r="H91" s="289" t="s">
        <v>800</v>
      </c>
      <c r="I91" s="289" t="s">
        <v>775</v>
      </c>
      <c r="J91" s="289">
        <v>50</v>
      </c>
      <c r="K91" s="303"/>
    </row>
    <row r="92" s="1" customFormat="1" ht="15" customHeight="1">
      <c r="B92" s="314"/>
      <c r="C92" s="289" t="s">
        <v>801</v>
      </c>
      <c r="D92" s="289"/>
      <c r="E92" s="289"/>
      <c r="F92" s="312" t="s">
        <v>779</v>
      </c>
      <c r="G92" s="313"/>
      <c r="H92" s="289" t="s">
        <v>802</v>
      </c>
      <c r="I92" s="289" t="s">
        <v>775</v>
      </c>
      <c r="J92" s="289">
        <v>255</v>
      </c>
      <c r="K92" s="303"/>
    </row>
    <row r="93" s="1" customFormat="1" ht="15" customHeight="1">
      <c r="B93" s="314"/>
      <c r="C93" s="289" t="s">
        <v>803</v>
      </c>
      <c r="D93" s="289"/>
      <c r="E93" s="289"/>
      <c r="F93" s="312" t="s">
        <v>773</v>
      </c>
      <c r="G93" s="313"/>
      <c r="H93" s="289" t="s">
        <v>804</v>
      </c>
      <c r="I93" s="289" t="s">
        <v>805</v>
      </c>
      <c r="J93" s="289"/>
      <c r="K93" s="303"/>
    </row>
    <row r="94" s="1" customFormat="1" ht="15" customHeight="1">
      <c r="B94" s="314"/>
      <c r="C94" s="289" t="s">
        <v>806</v>
      </c>
      <c r="D94" s="289"/>
      <c r="E94" s="289"/>
      <c r="F94" s="312" t="s">
        <v>773</v>
      </c>
      <c r="G94" s="313"/>
      <c r="H94" s="289" t="s">
        <v>807</v>
      </c>
      <c r="I94" s="289" t="s">
        <v>808</v>
      </c>
      <c r="J94" s="289"/>
      <c r="K94" s="303"/>
    </row>
    <row r="95" s="1" customFormat="1" ht="15" customHeight="1">
      <c r="B95" s="314"/>
      <c r="C95" s="289" t="s">
        <v>809</v>
      </c>
      <c r="D95" s="289"/>
      <c r="E95" s="289"/>
      <c r="F95" s="312" t="s">
        <v>773</v>
      </c>
      <c r="G95" s="313"/>
      <c r="H95" s="289" t="s">
        <v>809</v>
      </c>
      <c r="I95" s="289" t="s">
        <v>808</v>
      </c>
      <c r="J95" s="289"/>
      <c r="K95" s="303"/>
    </row>
    <row r="96" s="1" customFormat="1" ht="15" customHeight="1">
      <c r="B96" s="314"/>
      <c r="C96" s="289" t="s">
        <v>39</v>
      </c>
      <c r="D96" s="289"/>
      <c r="E96" s="289"/>
      <c r="F96" s="312" t="s">
        <v>773</v>
      </c>
      <c r="G96" s="313"/>
      <c r="H96" s="289" t="s">
        <v>810</v>
      </c>
      <c r="I96" s="289" t="s">
        <v>808</v>
      </c>
      <c r="J96" s="289"/>
      <c r="K96" s="303"/>
    </row>
    <row r="97" s="1" customFormat="1" ht="15" customHeight="1">
      <c r="B97" s="314"/>
      <c r="C97" s="289" t="s">
        <v>49</v>
      </c>
      <c r="D97" s="289"/>
      <c r="E97" s="289"/>
      <c r="F97" s="312" t="s">
        <v>773</v>
      </c>
      <c r="G97" s="313"/>
      <c r="H97" s="289" t="s">
        <v>811</v>
      </c>
      <c r="I97" s="289" t="s">
        <v>808</v>
      </c>
      <c r="J97" s="289"/>
      <c r="K97" s="303"/>
    </row>
    <row r="98" s="1" customFormat="1" ht="15" customHeight="1">
      <c r="B98" s="317"/>
      <c r="C98" s="318"/>
      <c r="D98" s="318"/>
      <c r="E98" s="318"/>
      <c r="F98" s="318"/>
      <c r="G98" s="318"/>
      <c r="H98" s="318"/>
      <c r="I98" s="318"/>
      <c r="J98" s="318"/>
      <c r="K98" s="319"/>
    </row>
    <row r="99" s="1" customFormat="1" ht="18.75" customHeight="1">
      <c r="B99" s="320"/>
      <c r="C99" s="321"/>
      <c r="D99" s="321"/>
      <c r="E99" s="321"/>
      <c r="F99" s="321"/>
      <c r="G99" s="321"/>
      <c r="H99" s="321"/>
      <c r="I99" s="321"/>
      <c r="J99" s="321"/>
      <c r="K99" s="320"/>
    </row>
    <row r="100" s="1" customFormat="1" ht="18.75" customHeight="1">
      <c r="B100" s="297"/>
      <c r="C100" s="297"/>
      <c r="D100" s="297"/>
      <c r="E100" s="297"/>
      <c r="F100" s="297"/>
      <c r="G100" s="297"/>
      <c r="H100" s="297"/>
      <c r="I100" s="297"/>
      <c r="J100" s="297"/>
      <c r="K100" s="297"/>
    </row>
    <row r="101" s="1" customFormat="1" ht="7.5" customHeight="1">
      <c r="B101" s="298"/>
      <c r="C101" s="299"/>
      <c r="D101" s="299"/>
      <c r="E101" s="299"/>
      <c r="F101" s="299"/>
      <c r="G101" s="299"/>
      <c r="H101" s="299"/>
      <c r="I101" s="299"/>
      <c r="J101" s="299"/>
      <c r="K101" s="300"/>
    </row>
    <row r="102" s="1" customFormat="1" ht="45" customHeight="1">
      <c r="B102" s="301"/>
      <c r="C102" s="302" t="s">
        <v>812</v>
      </c>
      <c r="D102" s="302"/>
      <c r="E102" s="302"/>
      <c r="F102" s="302"/>
      <c r="G102" s="302"/>
      <c r="H102" s="302"/>
      <c r="I102" s="302"/>
      <c r="J102" s="302"/>
      <c r="K102" s="303"/>
    </row>
    <row r="103" s="1" customFormat="1" ht="17.25" customHeight="1">
      <c r="B103" s="301"/>
      <c r="C103" s="304" t="s">
        <v>767</v>
      </c>
      <c r="D103" s="304"/>
      <c r="E103" s="304"/>
      <c r="F103" s="304" t="s">
        <v>768</v>
      </c>
      <c r="G103" s="305"/>
      <c r="H103" s="304" t="s">
        <v>55</v>
      </c>
      <c r="I103" s="304" t="s">
        <v>58</v>
      </c>
      <c r="J103" s="304" t="s">
        <v>769</v>
      </c>
      <c r="K103" s="303"/>
    </row>
    <row r="104" s="1" customFormat="1" ht="17.25" customHeight="1">
      <c r="B104" s="301"/>
      <c r="C104" s="306" t="s">
        <v>770</v>
      </c>
      <c r="D104" s="306"/>
      <c r="E104" s="306"/>
      <c r="F104" s="307" t="s">
        <v>771</v>
      </c>
      <c r="G104" s="308"/>
      <c r="H104" s="306"/>
      <c r="I104" s="306"/>
      <c r="J104" s="306" t="s">
        <v>772</v>
      </c>
      <c r="K104" s="303"/>
    </row>
    <row r="105" s="1" customFormat="1" ht="5.25" customHeight="1">
      <c r="B105" s="301"/>
      <c r="C105" s="304"/>
      <c r="D105" s="304"/>
      <c r="E105" s="304"/>
      <c r="F105" s="304"/>
      <c r="G105" s="322"/>
      <c r="H105" s="304"/>
      <c r="I105" s="304"/>
      <c r="J105" s="304"/>
      <c r="K105" s="303"/>
    </row>
    <row r="106" s="1" customFormat="1" ht="15" customHeight="1">
      <c r="B106" s="301"/>
      <c r="C106" s="289" t="s">
        <v>54</v>
      </c>
      <c r="D106" s="311"/>
      <c r="E106" s="311"/>
      <c r="F106" s="312" t="s">
        <v>773</v>
      </c>
      <c r="G106" s="289"/>
      <c r="H106" s="289" t="s">
        <v>813</v>
      </c>
      <c r="I106" s="289" t="s">
        <v>775</v>
      </c>
      <c r="J106" s="289">
        <v>20</v>
      </c>
      <c r="K106" s="303"/>
    </row>
    <row r="107" s="1" customFormat="1" ht="15" customHeight="1">
      <c r="B107" s="301"/>
      <c r="C107" s="289" t="s">
        <v>776</v>
      </c>
      <c r="D107" s="289"/>
      <c r="E107" s="289"/>
      <c r="F107" s="312" t="s">
        <v>773</v>
      </c>
      <c r="G107" s="289"/>
      <c r="H107" s="289" t="s">
        <v>813</v>
      </c>
      <c r="I107" s="289" t="s">
        <v>775</v>
      </c>
      <c r="J107" s="289">
        <v>120</v>
      </c>
      <c r="K107" s="303"/>
    </row>
    <row r="108" s="1" customFormat="1" ht="15" customHeight="1">
      <c r="B108" s="314"/>
      <c r="C108" s="289" t="s">
        <v>778</v>
      </c>
      <c r="D108" s="289"/>
      <c r="E108" s="289"/>
      <c r="F108" s="312" t="s">
        <v>779</v>
      </c>
      <c r="G108" s="289"/>
      <c r="H108" s="289" t="s">
        <v>813</v>
      </c>
      <c r="I108" s="289" t="s">
        <v>775</v>
      </c>
      <c r="J108" s="289">
        <v>50</v>
      </c>
      <c r="K108" s="303"/>
    </row>
    <row r="109" s="1" customFormat="1" ht="15" customHeight="1">
      <c r="B109" s="314"/>
      <c r="C109" s="289" t="s">
        <v>781</v>
      </c>
      <c r="D109" s="289"/>
      <c r="E109" s="289"/>
      <c r="F109" s="312" t="s">
        <v>773</v>
      </c>
      <c r="G109" s="289"/>
      <c r="H109" s="289" t="s">
        <v>813</v>
      </c>
      <c r="I109" s="289" t="s">
        <v>783</v>
      </c>
      <c r="J109" s="289"/>
      <c r="K109" s="303"/>
    </row>
    <row r="110" s="1" customFormat="1" ht="15" customHeight="1">
      <c r="B110" s="314"/>
      <c r="C110" s="289" t="s">
        <v>792</v>
      </c>
      <c r="D110" s="289"/>
      <c r="E110" s="289"/>
      <c r="F110" s="312" t="s">
        <v>779</v>
      </c>
      <c r="G110" s="289"/>
      <c r="H110" s="289" t="s">
        <v>813</v>
      </c>
      <c r="I110" s="289" t="s">
        <v>775</v>
      </c>
      <c r="J110" s="289">
        <v>50</v>
      </c>
      <c r="K110" s="303"/>
    </row>
    <row r="111" s="1" customFormat="1" ht="15" customHeight="1">
      <c r="B111" s="314"/>
      <c r="C111" s="289" t="s">
        <v>800</v>
      </c>
      <c r="D111" s="289"/>
      <c r="E111" s="289"/>
      <c r="F111" s="312" t="s">
        <v>779</v>
      </c>
      <c r="G111" s="289"/>
      <c r="H111" s="289" t="s">
        <v>813</v>
      </c>
      <c r="I111" s="289" t="s">
        <v>775</v>
      </c>
      <c r="J111" s="289">
        <v>50</v>
      </c>
      <c r="K111" s="303"/>
    </row>
    <row r="112" s="1" customFormat="1" ht="15" customHeight="1">
      <c r="B112" s="314"/>
      <c r="C112" s="289" t="s">
        <v>798</v>
      </c>
      <c r="D112" s="289"/>
      <c r="E112" s="289"/>
      <c r="F112" s="312" t="s">
        <v>779</v>
      </c>
      <c r="G112" s="289"/>
      <c r="H112" s="289" t="s">
        <v>813</v>
      </c>
      <c r="I112" s="289" t="s">
        <v>775</v>
      </c>
      <c r="J112" s="289">
        <v>50</v>
      </c>
      <c r="K112" s="303"/>
    </row>
    <row r="113" s="1" customFormat="1" ht="15" customHeight="1">
      <c r="B113" s="314"/>
      <c r="C113" s="289" t="s">
        <v>54</v>
      </c>
      <c r="D113" s="289"/>
      <c r="E113" s="289"/>
      <c r="F113" s="312" t="s">
        <v>773</v>
      </c>
      <c r="G113" s="289"/>
      <c r="H113" s="289" t="s">
        <v>814</v>
      </c>
      <c r="I113" s="289" t="s">
        <v>775</v>
      </c>
      <c r="J113" s="289">
        <v>20</v>
      </c>
      <c r="K113" s="303"/>
    </row>
    <row r="114" s="1" customFormat="1" ht="15" customHeight="1">
      <c r="B114" s="314"/>
      <c r="C114" s="289" t="s">
        <v>815</v>
      </c>
      <c r="D114" s="289"/>
      <c r="E114" s="289"/>
      <c r="F114" s="312" t="s">
        <v>773</v>
      </c>
      <c r="G114" s="289"/>
      <c r="H114" s="289" t="s">
        <v>816</v>
      </c>
      <c r="I114" s="289" t="s">
        <v>775</v>
      </c>
      <c r="J114" s="289">
        <v>120</v>
      </c>
      <c r="K114" s="303"/>
    </row>
    <row r="115" s="1" customFormat="1" ht="15" customHeight="1">
      <c r="B115" s="314"/>
      <c r="C115" s="289" t="s">
        <v>39</v>
      </c>
      <c r="D115" s="289"/>
      <c r="E115" s="289"/>
      <c r="F115" s="312" t="s">
        <v>773</v>
      </c>
      <c r="G115" s="289"/>
      <c r="H115" s="289" t="s">
        <v>817</v>
      </c>
      <c r="I115" s="289" t="s">
        <v>808</v>
      </c>
      <c r="J115" s="289"/>
      <c r="K115" s="303"/>
    </row>
    <row r="116" s="1" customFormat="1" ht="15" customHeight="1">
      <c r="B116" s="314"/>
      <c r="C116" s="289" t="s">
        <v>49</v>
      </c>
      <c r="D116" s="289"/>
      <c r="E116" s="289"/>
      <c r="F116" s="312" t="s">
        <v>773</v>
      </c>
      <c r="G116" s="289"/>
      <c r="H116" s="289" t="s">
        <v>818</v>
      </c>
      <c r="I116" s="289" t="s">
        <v>808</v>
      </c>
      <c r="J116" s="289"/>
      <c r="K116" s="303"/>
    </row>
    <row r="117" s="1" customFormat="1" ht="15" customHeight="1">
      <c r="B117" s="314"/>
      <c r="C117" s="289" t="s">
        <v>58</v>
      </c>
      <c r="D117" s="289"/>
      <c r="E117" s="289"/>
      <c r="F117" s="312" t="s">
        <v>773</v>
      </c>
      <c r="G117" s="289"/>
      <c r="H117" s="289" t="s">
        <v>819</v>
      </c>
      <c r="I117" s="289" t="s">
        <v>820</v>
      </c>
      <c r="J117" s="289"/>
      <c r="K117" s="303"/>
    </row>
    <row r="118" s="1" customFormat="1" ht="15" customHeight="1">
      <c r="B118" s="317"/>
      <c r="C118" s="323"/>
      <c r="D118" s="323"/>
      <c r="E118" s="323"/>
      <c r="F118" s="323"/>
      <c r="G118" s="323"/>
      <c r="H118" s="323"/>
      <c r="I118" s="323"/>
      <c r="J118" s="323"/>
      <c r="K118" s="319"/>
    </row>
    <row r="119" s="1" customFormat="1" ht="18.75" customHeight="1">
      <c r="B119" s="324"/>
      <c r="C119" s="325"/>
      <c r="D119" s="325"/>
      <c r="E119" s="325"/>
      <c r="F119" s="326"/>
      <c r="G119" s="325"/>
      <c r="H119" s="325"/>
      <c r="I119" s="325"/>
      <c r="J119" s="325"/>
      <c r="K119" s="324"/>
    </row>
    <row r="120" s="1" customFormat="1" ht="18.75" customHeight="1">
      <c r="B120" s="297"/>
      <c r="C120" s="297"/>
      <c r="D120" s="297"/>
      <c r="E120" s="297"/>
      <c r="F120" s="297"/>
      <c r="G120" s="297"/>
      <c r="H120" s="297"/>
      <c r="I120" s="297"/>
      <c r="J120" s="297"/>
      <c r="K120" s="297"/>
    </row>
    <row r="121" s="1" customFormat="1" ht="7.5" customHeight="1">
      <c r="B121" s="327"/>
      <c r="C121" s="328"/>
      <c r="D121" s="328"/>
      <c r="E121" s="328"/>
      <c r="F121" s="328"/>
      <c r="G121" s="328"/>
      <c r="H121" s="328"/>
      <c r="I121" s="328"/>
      <c r="J121" s="328"/>
      <c r="K121" s="329"/>
    </row>
    <row r="122" s="1" customFormat="1" ht="45" customHeight="1">
      <c r="B122" s="330"/>
      <c r="C122" s="280" t="s">
        <v>821</v>
      </c>
      <c r="D122" s="280"/>
      <c r="E122" s="280"/>
      <c r="F122" s="280"/>
      <c r="G122" s="280"/>
      <c r="H122" s="280"/>
      <c r="I122" s="280"/>
      <c r="J122" s="280"/>
      <c r="K122" s="331"/>
    </row>
    <row r="123" s="1" customFormat="1" ht="17.25" customHeight="1">
      <c r="B123" s="332"/>
      <c r="C123" s="304" t="s">
        <v>767</v>
      </c>
      <c r="D123" s="304"/>
      <c r="E123" s="304"/>
      <c r="F123" s="304" t="s">
        <v>768</v>
      </c>
      <c r="G123" s="305"/>
      <c r="H123" s="304" t="s">
        <v>55</v>
      </c>
      <c r="I123" s="304" t="s">
        <v>58</v>
      </c>
      <c r="J123" s="304" t="s">
        <v>769</v>
      </c>
      <c r="K123" s="333"/>
    </row>
    <row r="124" s="1" customFormat="1" ht="17.25" customHeight="1">
      <c r="B124" s="332"/>
      <c r="C124" s="306" t="s">
        <v>770</v>
      </c>
      <c r="D124" s="306"/>
      <c r="E124" s="306"/>
      <c r="F124" s="307" t="s">
        <v>771</v>
      </c>
      <c r="G124" s="308"/>
      <c r="H124" s="306"/>
      <c r="I124" s="306"/>
      <c r="J124" s="306" t="s">
        <v>772</v>
      </c>
      <c r="K124" s="333"/>
    </row>
    <row r="125" s="1" customFormat="1" ht="5.25" customHeight="1">
      <c r="B125" s="334"/>
      <c r="C125" s="309"/>
      <c r="D125" s="309"/>
      <c r="E125" s="309"/>
      <c r="F125" s="309"/>
      <c r="G125" s="335"/>
      <c r="H125" s="309"/>
      <c r="I125" s="309"/>
      <c r="J125" s="309"/>
      <c r="K125" s="336"/>
    </row>
    <row r="126" s="1" customFormat="1" ht="15" customHeight="1">
      <c r="B126" s="334"/>
      <c r="C126" s="289" t="s">
        <v>776</v>
      </c>
      <c r="D126" s="311"/>
      <c r="E126" s="311"/>
      <c r="F126" s="312" t="s">
        <v>773</v>
      </c>
      <c r="G126" s="289"/>
      <c r="H126" s="289" t="s">
        <v>813</v>
      </c>
      <c r="I126" s="289" t="s">
        <v>775</v>
      </c>
      <c r="J126" s="289">
        <v>120</v>
      </c>
      <c r="K126" s="337"/>
    </row>
    <row r="127" s="1" customFormat="1" ht="15" customHeight="1">
      <c r="B127" s="334"/>
      <c r="C127" s="289" t="s">
        <v>822</v>
      </c>
      <c r="D127" s="289"/>
      <c r="E127" s="289"/>
      <c r="F127" s="312" t="s">
        <v>773</v>
      </c>
      <c r="G127" s="289"/>
      <c r="H127" s="289" t="s">
        <v>823</v>
      </c>
      <c r="I127" s="289" t="s">
        <v>775</v>
      </c>
      <c r="J127" s="289" t="s">
        <v>824</v>
      </c>
      <c r="K127" s="337"/>
    </row>
    <row r="128" s="1" customFormat="1" ht="15" customHeight="1">
      <c r="B128" s="334"/>
      <c r="C128" s="289" t="s">
        <v>721</v>
      </c>
      <c r="D128" s="289"/>
      <c r="E128" s="289"/>
      <c r="F128" s="312" t="s">
        <v>773</v>
      </c>
      <c r="G128" s="289"/>
      <c r="H128" s="289" t="s">
        <v>825</v>
      </c>
      <c r="I128" s="289" t="s">
        <v>775</v>
      </c>
      <c r="J128" s="289" t="s">
        <v>824</v>
      </c>
      <c r="K128" s="337"/>
    </row>
    <row r="129" s="1" customFormat="1" ht="15" customHeight="1">
      <c r="B129" s="334"/>
      <c r="C129" s="289" t="s">
        <v>784</v>
      </c>
      <c r="D129" s="289"/>
      <c r="E129" s="289"/>
      <c r="F129" s="312" t="s">
        <v>779</v>
      </c>
      <c r="G129" s="289"/>
      <c r="H129" s="289" t="s">
        <v>785</v>
      </c>
      <c r="I129" s="289" t="s">
        <v>775</v>
      </c>
      <c r="J129" s="289">
        <v>15</v>
      </c>
      <c r="K129" s="337"/>
    </row>
    <row r="130" s="1" customFormat="1" ht="15" customHeight="1">
      <c r="B130" s="334"/>
      <c r="C130" s="315" t="s">
        <v>786</v>
      </c>
      <c r="D130" s="315"/>
      <c r="E130" s="315"/>
      <c r="F130" s="316" t="s">
        <v>779</v>
      </c>
      <c r="G130" s="315"/>
      <c r="H130" s="315" t="s">
        <v>787</v>
      </c>
      <c r="I130" s="315" t="s">
        <v>775</v>
      </c>
      <c r="J130" s="315">
        <v>15</v>
      </c>
      <c r="K130" s="337"/>
    </row>
    <row r="131" s="1" customFormat="1" ht="15" customHeight="1">
      <c r="B131" s="334"/>
      <c r="C131" s="315" t="s">
        <v>788</v>
      </c>
      <c r="D131" s="315"/>
      <c r="E131" s="315"/>
      <c r="F131" s="316" t="s">
        <v>779</v>
      </c>
      <c r="G131" s="315"/>
      <c r="H131" s="315" t="s">
        <v>789</v>
      </c>
      <c r="I131" s="315" t="s">
        <v>775</v>
      </c>
      <c r="J131" s="315">
        <v>20</v>
      </c>
      <c r="K131" s="337"/>
    </row>
    <row r="132" s="1" customFormat="1" ht="15" customHeight="1">
      <c r="B132" s="334"/>
      <c r="C132" s="315" t="s">
        <v>790</v>
      </c>
      <c r="D132" s="315"/>
      <c r="E132" s="315"/>
      <c r="F132" s="316" t="s">
        <v>779</v>
      </c>
      <c r="G132" s="315"/>
      <c r="H132" s="315" t="s">
        <v>791</v>
      </c>
      <c r="I132" s="315" t="s">
        <v>775</v>
      </c>
      <c r="J132" s="315">
        <v>20</v>
      </c>
      <c r="K132" s="337"/>
    </row>
    <row r="133" s="1" customFormat="1" ht="15" customHeight="1">
      <c r="B133" s="334"/>
      <c r="C133" s="289" t="s">
        <v>778</v>
      </c>
      <c r="D133" s="289"/>
      <c r="E133" s="289"/>
      <c r="F133" s="312" t="s">
        <v>779</v>
      </c>
      <c r="G133" s="289"/>
      <c r="H133" s="289" t="s">
        <v>813</v>
      </c>
      <c r="I133" s="289" t="s">
        <v>775</v>
      </c>
      <c r="J133" s="289">
        <v>50</v>
      </c>
      <c r="K133" s="337"/>
    </row>
    <row r="134" s="1" customFormat="1" ht="15" customHeight="1">
      <c r="B134" s="334"/>
      <c r="C134" s="289" t="s">
        <v>792</v>
      </c>
      <c r="D134" s="289"/>
      <c r="E134" s="289"/>
      <c r="F134" s="312" t="s">
        <v>779</v>
      </c>
      <c r="G134" s="289"/>
      <c r="H134" s="289" t="s">
        <v>813</v>
      </c>
      <c r="I134" s="289" t="s">
        <v>775</v>
      </c>
      <c r="J134" s="289">
        <v>50</v>
      </c>
      <c r="K134" s="337"/>
    </row>
    <row r="135" s="1" customFormat="1" ht="15" customHeight="1">
      <c r="B135" s="334"/>
      <c r="C135" s="289" t="s">
        <v>798</v>
      </c>
      <c r="D135" s="289"/>
      <c r="E135" s="289"/>
      <c r="F135" s="312" t="s">
        <v>779</v>
      </c>
      <c r="G135" s="289"/>
      <c r="H135" s="289" t="s">
        <v>813</v>
      </c>
      <c r="I135" s="289" t="s">
        <v>775</v>
      </c>
      <c r="J135" s="289">
        <v>50</v>
      </c>
      <c r="K135" s="337"/>
    </row>
    <row r="136" s="1" customFormat="1" ht="15" customHeight="1">
      <c r="B136" s="334"/>
      <c r="C136" s="289" t="s">
        <v>800</v>
      </c>
      <c r="D136" s="289"/>
      <c r="E136" s="289"/>
      <c r="F136" s="312" t="s">
        <v>779</v>
      </c>
      <c r="G136" s="289"/>
      <c r="H136" s="289" t="s">
        <v>813</v>
      </c>
      <c r="I136" s="289" t="s">
        <v>775</v>
      </c>
      <c r="J136" s="289">
        <v>50</v>
      </c>
      <c r="K136" s="337"/>
    </row>
    <row r="137" s="1" customFormat="1" ht="15" customHeight="1">
      <c r="B137" s="334"/>
      <c r="C137" s="289" t="s">
        <v>801</v>
      </c>
      <c r="D137" s="289"/>
      <c r="E137" s="289"/>
      <c r="F137" s="312" t="s">
        <v>779</v>
      </c>
      <c r="G137" s="289"/>
      <c r="H137" s="289" t="s">
        <v>826</v>
      </c>
      <c r="I137" s="289" t="s">
        <v>775</v>
      </c>
      <c r="J137" s="289">
        <v>255</v>
      </c>
      <c r="K137" s="337"/>
    </row>
    <row r="138" s="1" customFormat="1" ht="15" customHeight="1">
      <c r="B138" s="334"/>
      <c r="C138" s="289" t="s">
        <v>803</v>
      </c>
      <c r="D138" s="289"/>
      <c r="E138" s="289"/>
      <c r="F138" s="312" t="s">
        <v>773</v>
      </c>
      <c r="G138" s="289"/>
      <c r="H138" s="289" t="s">
        <v>827</v>
      </c>
      <c r="I138" s="289" t="s">
        <v>805</v>
      </c>
      <c r="J138" s="289"/>
      <c r="K138" s="337"/>
    </row>
    <row r="139" s="1" customFormat="1" ht="15" customHeight="1">
      <c r="B139" s="334"/>
      <c r="C139" s="289" t="s">
        <v>806</v>
      </c>
      <c r="D139" s="289"/>
      <c r="E139" s="289"/>
      <c r="F139" s="312" t="s">
        <v>773</v>
      </c>
      <c r="G139" s="289"/>
      <c r="H139" s="289" t="s">
        <v>828</v>
      </c>
      <c r="I139" s="289" t="s">
        <v>808</v>
      </c>
      <c r="J139" s="289"/>
      <c r="K139" s="337"/>
    </row>
    <row r="140" s="1" customFormat="1" ht="15" customHeight="1">
      <c r="B140" s="334"/>
      <c r="C140" s="289" t="s">
        <v>809</v>
      </c>
      <c r="D140" s="289"/>
      <c r="E140" s="289"/>
      <c r="F140" s="312" t="s">
        <v>773</v>
      </c>
      <c r="G140" s="289"/>
      <c r="H140" s="289" t="s">
        <v>809</v>
      </c>
      <c r="I140" s="289" t="s">
        <v>808</v>
      </c>
      <c r="J140" s="289"/>
      <c r="K140" s="337"/>
    </row>
    <row r="141" s="1" customFormat="1" ht="15" customHeight="1">
      <c r="B141" s="334"/>
      <c r="C141" s="289" t="s">
        <v>39</v>
      </c>
      <c r="D141" s="289"/>
      <c r="E141" s="289"/>
      <c r="F141" s="312" t="s">
        <v>773</v>
      </c>
      <c r="G141" s="289"/>
      <c r="H141" s="289" t="s">
        <v>829</v>
      </c>
      <c r="I141" s="289" t="s">
        <v>808</v>
      </c>
      <c r="J141" s="289"/>
      <c r="K141" s="337"/>
    </row>
    <row r="142" s="1" customFormat="1" ht="15" customHeight="1">
      <c r="B142" s="334"/>
      <c r="C142" s="289" t="s">
        <v>830</v>
      </c>
      <c r="D142" s="289"/>
      <c r="E142" s="289"/>
      <c r="F142" s="312" t="s">
        <v>773</v>
      </c>
      <c r="G142" s="289"/>
      <c r="H142" s="289" t="s">
        <v>831</v>
      </c>
      <c r="I142" s="289" t="s">
        <v>808</v>
      </c>
      <c r="J142" s="289"/>
      <c r="K142" s="337"/>
    </row>
    <row r="143" s="1" customFormat="1" ht="15" customHeight="1">
      <c r="B143" s="338"/>
      <c r="C143" s="339"/>
      <c r="D143" s="339"/>
      <c r="E143" s="339"/>
      <c r="F143" s="339"/>
      <c r="G143" s="339"/>
      <c r="H143" s="339"/>
      <c r="I143" s="339"/>
      <c r="J143" s="339"/>
      <c r="K143" s="340"/>
    </row>
    <row r="144" s="1" customFormat="1" ht="18.75" customHeight="1">
      <c r="B144" s="325"/>
      <c r="C144" s="325"/>
      <c r="D144" s="325"/>
      <c r="E144" s="325"/>
      <c r="F144" s="326"/>
      <c r="G144" s="325"/>
      <c r="H144" s="325"/>
      <c r="I144" s="325"/>
      <c r="J144" s="325"/>
      <c r="K144" s="325"/>
    </row>
    <row r="145" s="1" customFormat="1" ht="18.75" customHeight="1">
      <c r="B145" s="297"/>
      <c r="C145" s="297"/>
      <c r="D145" s="297"/>
      <c r="E145" s="297"/>
      <c r="F145" s="297"/>
      <c r="G145" s="297"/>
      <c r="H145" s="297"/>
      <c r="I145" s="297"/>
      <c r="J145" s="297"/>
      <c r="K145" s="297"/>
    </row>
    <row r="146" s="1" customFormat="1" ht="7.5" customHeight="1">
      <c r="B146" s="298"/>
      <c r="C146" s="299"/>
      <c r="D146" s="299"/>
      <c r="E146" s="299"/>
      <c r="F146" s="299"/>
      <c r="G146" s="299"/>
      <c r="H146" s="299"/>
      <c r="I146" s="299"/>
      <c r="J146" s="299"/>
      <c r="K146" s="300"/>
    </row>
    <row r="147" s="1" customFormat="1" ht="45" customHeight="1">
      <c r="B147" s="301"/>
      <c r="C147" s="302" t="s">
        <v>832</v>
      </c>
      <c r="D147" s="302"/>
      <c r="E147" s="302"/>
      <c r="F147" s="302"/>
      <c r="G147" s="302"/>
      <c r="H147" s="302"/>
      <c r="I147" s="302"/>
      <c r="J147" s="302"/>
      <c r="K147" s="303"/>
    </row>
    <row r="148" s="1" customFormat="1" ht="17.25" customHeight="1">
      <c r="B148" s="301"/>
      <c r="C148" s="304" t="s">
        <v>767</v>
      </c>
      <c r="D148" s="304"/>
      <c r="E148" s="304"/>
      <c r="F148" s="304" t="s">
        <v>768</v>
      </c>
      <c r="G148" s="305"/>
      <c r="H148" s="304" t="s">
        <v>55</v>
      </c>
      <c r="I148" s="304" t="s">
        <v>58</v>
      </c>
      <c r="J148" s="304" t="s">
        <v>769</v>
      </c>
      <c r="K148" s="303"/>
    </row>
    <row r="149" s="1" customFormat="1" ht="17.25" customHeight="1">
      <c r="B149" s="301"/>
      <c r="C149" s="306" t="s">
        <v>770</v>
      </c>
      <c r="D149" s="306"/>
      <c r="E149" s="306"/>
      <c r="F149" s="307" t="s">
        <v>771</v>
      </c>
      <c r="G149" s="308"/>
      <c r="H149" s="306"/>
      <c r="I149" s="306"/>
      <c r="J149" s="306" t="s">
        <v>772</v>
      </c>
      <c r="K149" s="303"/>
    </row>
    <row r="150" s="1" customFormat="1" ht="5.25" customHeight="1">
      <c r="B150" s="314"/>
      <c r="C150" s="309"/>
      <c r="D150" s="309"/>
      <c r="E150" s="309"/>
      <c r="F150" s="309"/>
      <c r="G150" s="310"/>
      <c r="H150" s="309"/>
      <c r="I150" s="309"/>
      <c r="J150" s="309"/>
      <c r="K150" s="337"/>
    </row>
    <row r="151" s="1" customFormat="1" ht="15" customHeight="1">
      <c r="B151" s="314"/>
      <c r="C151" s="341" t="s">
        <v>776</v>
      </c>
      <c r="D151" s="289"/>
      <c r="E151" s="289"/>
      <c r="F151" s="342" t="s">
        <v>773</v>
      </c>
      <c r="G151" s="289"/>
      <c r="H151" s="341" t="s">
        <v>813</v>
      </c>
      <c r="I151" s="341" t="s">
        <v>775</v>
      </c>
      <c r="J151" s="341">
        <v>120</v>
      </c>
      <c r="K151" s="337"/>
    </row>
    <row r="152" s="1" customFormat="1" ht="15" customHeight="1">
      <c r="B152" s="314"/>
      <c r="C152" s="341" t="s">
        <v>822</v>
      </c>
      <c r="D152" s="289"/>
      <c r="E152" s="289"/>
      <c r="F152" s="342" t="s">
        <v>773</v>
      </c>
      <c r="G152" s="289"/>
      <c r="H152" s="341" t="s">
        <v>833</v>
      </c>
      <c r="I152" s="341" t="s">
        <v>775</v>
      </c>
      <c r="J152" s="341" t="s">
        <v>824</v>
      </c>
      <c r="K152" s="337"/>
    </row>
    <row r="153" s="1" customFormat="1" ht="15" customHeight="1">
      <c r="B153" s="314"/>
      <c r="C153" s="341" t="s">
        <v>721</v>
      </c>
      <c r="D153" s="289"/>
      <c r="E153" s="289"/>
      <c r="F153" s="342" t="s">
        <v>773</v>
      </c>
      <c r="G153" s="289"/>
      <c r="H153" s="341" t="s">
        <v>834</v>
      </c>
      <c r="I153" s="341" t="s">
        <v>775</v>
      </c>
      <c r="J153" s="341" t="s">
        <v>824</v>
      </c>
      <c r="K153" s="337"/>
    </row>
    <row r="154" s="1" customFormat="1" ht="15" customHeight="1">
      <c r="B154" s="314"/>
      <c r="C154" s="341" t="s">
        <v>778</v>
      </c>
      <c r="D154" s="289"/>
      <c r="E154" s="289"/>
      <c r="F154" s="342" t="s">
        <v>779</v>
      </c>
      <c r="G154" s="289"/>
      <c r="H154" s="341" t="s">
        <v>813</v>
      </c>
      <c r="I154" s="341" t="s">
        <v>775</v>
      </c>
      <c r="J154" s="341">
        <v>50</v>
      </c>
      <c r="K154" s="337"/>
    </row>
    <row r="155" s="1" customFormat="1" ht="15" customHeight="1">
      <c r="B155" s="314"/>
      <c r="C155" s="341" t="s">
        <v>781</v>
      </c>
      <c r="D155" s="289"/>
      <c r="E155" s="289"/>
      <c r="F155" s="342" t="s">
        <v>773</v>
      </c>
      <c r="G155" s="289"/>
      <c r="H155" s="341" t="s">
        <v>813</v>
      </c>
      <c r="I155" s="341" t="s">
        <v>783</v>
      </c>
      <c r="J155" s="341"/>
      <c r="K155" s="337"/>
    </row>
    <row r="156" s="1" customFormat="1" ht="15" customHeight="1">
      <c r="B156" s="314"/>
      <c r="C156" s="341" t="s">
        <v>792</v>
      </c>
      <c r="D156" s="289"/>
      <c r="E156" s="289"/>
      <c r="F156" s="342" t="s">
        <v>779</v>
      </c>
      <c r="G156" s="289"/>
      <c r="H156" s="341" t="s">
        <v>813</v>
      </c>
      <c r="I156" s="341" t="s">
        <v>775</v>
      </c>
      <c r="J156" s="341">
        <v>50</v>
      </c>
      <c r="K156" s="337"/>
    </row>
    <row r="157" s="1" customFormat="1" ht="15" customHeight="1">
      <c r="B157" s="314"/>
      <c r="C157" s="341" t="s">
        <v>800</v>
      </c>
      <c r="D157" s="289"/>
      <c r="E157" s="289"/>
      <c r="F157" s="342" t="s">
        <v>779</v>
      </c>
      <c r="G157" s="289"/>
      <c r="H157" s="341" t="s">
        <v>813</v>
      </c>
      <c r="I157" s="341" t="s">
        <v>775</v>
      </c>
      <c r="J157" s="341">
        <v>50</v>
      </c>
      <c r="K157" s="337"/>
    </row>
    <row r="158" s="1" customFormat="1" ht="15" customHeight="1">
      <c r="B158" s="314"/>
      <c r="C158" s="341" t="s">
        <v>798</v>
      </c>
      <c r="D158" s="289"/>
      <c r="E158" s="289"/>
      <c r="F158" s="342" t="s">
        <v>779</v>
      </c>
      <c r="G158" s="289"/>
      <c r="H158" s="341" t="s">
        <v>813</v>
      </c>
      <c r="I158" s="341" t="s">
        <v>775</v>
      </c>
      <c r="J158" s="341">
        <v>50</v>
      </c>
      <c r="K158" s="337"/>
    </row>
    <row r="159" s="1" customFormat="1" ht="15" customHeight="1">
      <c r="B159" s="314"/>
      <c r="C159" s="341" t="s">
        <v>99</v>
      </c>
      <c r="D159" s="289"/>
      <c r="E159" s="289"/>
      <c r="F159" s="342" t="s">
        <v>773</v>
      </c>
      <c r="G159" s="289"/>
      <c r="H159" s="341" t="s">
        <v>835</v>
      </c>
      <c r="I159" s="341" t="s">
        <v>775</v>
      </c>
      <c r="J159" s="341" t="s">
        <v>836</v>
      </c>
      <c r="K159" s="337"/>
    </row>
    <row r="160" s="1" customFormat="1" ht="15" customHeight="1">
      <c r="B160" s="314"/>
      <c r="C160" s="341" t="s">
        <v>837</v>
      </c>
      <c r="D160" s="289"/>
      <c r="E160" s="289"/>
      <c r="F160" s="342" t="s">
        <v>773</v>
      </c>
      <c r="G160" s="289"/>
      <c r="H160" s="341" t="s">
        <v>838</v>
      </c>
      <c r="I160" s="341" t="s">
        <v>808</v>
      </c>
      <c r="J160" s="341"/>
      <c r="K160" s="337"/>
    </row>
    <row r="161" s="1" customFormat="1" ht="15" customHeight="1">
      <c r="B161" s="343"/>
      <c r="C161" s="323"/>
      <c r="D161" s="323"/>
      <c r="E161" s="323"/>
      <c r="F161" s="323"/>
      <c r="G161" s="323"/>
      <c r="H161" s="323"/>
      <c r="I161" s="323"/>
      <c r="J161" s="323"/>
      <c r="K161" s="344"/>
    </row>
    <row r="162" s="1" customFormat="1" ht="18.75" customHeight="1">
      <c r="B162" s="325"/>
      <c r="C162" s="335"/>
      <c r="D162" s="335"/>
      <c r="E162" s="335"/>
      <c r="F162" s="345"/>
      <c r="G162" s="335"/>
      <c r="H162" s="335"/>
      <c r="I162" s="335"/>
      <c r="J162" s="335"/>
      <c r="K162" s="325"/>
    </row>
    <row r="163" s="1" customFormat="1" ht="18.75" customHeight="1">
      <c r="B163" s="297"/>
      <c r="C163" s="297"/>
      <c r="D163" s="297"/>
      <c r="E163" s="297"/>
      <c r="F163" s="297"/>
      <c r="G163" s="297"/>
      <c r="H163" s="297"/>
      <c r="I163" s="297"/>
      <c r="J163" s="297"/>
      <c r="K163" s="297"/>
    </row>
    <row r="164" s="1" customFormat="1" ht="7.5" customHeight="1">
      <c r="B164" s="276"/>
      <c r="C164" s="277"/>
      <c r="D164" s="277"/>
      <c r="E164" s="277"/>
      <c r="F164" s="277"/>
      <c r="G164" s="277"/>
      <c r="H164" s="277"/>
      <c r="I164" s="277"/>
      <c r="J164" s="277"/>
      <c r="K164" s="278"/>
    </row>
    <row r="165" s="1" customFormat="1" ht="45" customHeight="1">
      <c r="B165" s="279"/>
      <c r="C165" s="280" t="s">
        <v>839</v>
      </c>
      <c r="D165" s="280"/>
      <c r="E165" s="280"/>
      <c r="F165" s="280"/>
      <c r="G165" s="280"/>
      <c r="H165" s="280"/>
      <c r="I165" s="280"/>
      <c r="J165" s="280"/>
      <c r="K165" s="281"/>
    </row>
    <row r="166" s="1" customFormat="1" ht="17.25" customHeight="1">
      <c r="B166" s="279"/>
      <c r="C166" s="304" t="s">
        <v>767</v>
      </c>
      <c r="D166" s="304"/>
      <c r="E166" s="304"/>
      <c r="F166" s="304" t="s">
        <v>768</v>
      </c>
      <c r="G166" s="346"/>
      <c r="H166" s="347" t="s">
        <v>55</v>
      </c>
      <c r="I166" s="347" t="s">
        <v>58</v>
      </c>
      <c r="J166" s="304" t="s">
        <v>769</v>
      </c>
      <c r="K166" s="281"/>
    </row>
    <row r="167" s="1" customFormat="1" ht="17.25" customHeight="1">
      <c r="B167" s="282"/>
      <c r="C167" s="306" t="s">
        <v>770</v>
      </c>
      <c r="D167" s="306"/>
      <c r="E167" s="306"/>
      <c r="F167" s="307" t="s">
        <v>771</v>
      </c>
      <c r="G167" s="348"/>
      <c r="H167" s="349"/>
      <c r="I167" s="349"/>
      <c r="J167" s="306" t="s">
        <v>772</v>
      </c>
      <c r="K167" s="284"/>
    </row>
    <row r="168" s="1" customFormat="1" ht="5.25" customHeight="1">
      <c r="B168" s="314"/>
      <c r="C168" s="309"/>
      <c r="D168" s="309"/>
      <c r="E168" s="309"/>
      <c r="F168" s="309"/>
      <c r="G168" s="310"/>
      <c r="H168" s="309"/>
      <c r="I168" s="309"/>
      <c r="J168" s="309"/>
      <c r="K168" s="337"/>
    </row>
    <row r="169" s="1" customFormat="1" ht="15" customHeight="1">
      <c r="B169" s="314"/>
      <c r="C169" s="289" t="s">
        <v>776</v>
      </c>
      <c r="D169" s="289"/>
      <c r="E169" s="289"/>
      <c r="F169" s="312" t="s">
        <v>773</v>
      </c>
      <c r="G169" s="289"/>
      <c r="H169" s="289" t="s">
        <v>813</v>
      </c>
      <c r="I169" s="289" t="s">
        <v>775</v>
      </c>
      <c r="J169" s="289">
        <v>120</v>
      </c>
      <c r="K169" s="337"/>
    </row>
    <row r="170" s="1" customFormat="1" ht="15" customHeight="1">
      <c r="B170" s="314"/>
      <c r="C170" s="289" t="s">
        <v>822</v>
      </c>
      <c r="D170" s="289"/>
      <c r="E170" s="289"/>
      <c r="F170" s="312" t="s">
        <v>773</v>
      </c>
      <c r="G170" s="289"/>
      <c r="H170" s="289" t="s">
        <v>823</v>
      </c>
      <c r="I170" s="289" t="s">
        <v>775</v>
      </c>
      <c r="J170" s="289" t="s">
        <v>824</v>
      </c>
      <c r="K170" s="337"/>
    </row>
    <row r="171" s="1" customFormat="1" ht="15" customHeight="1">
      <c r="B171" s="314"/>
      <c r="C171" s="289" t="s">
        <v>721</v>
      </c>
      <c r="D171" s="289"/>
      <c r="E171" s="289"/>
      <c r="F171" s="312" t="s">
        <v>773</v>
      </c>
      <c r="G171" s="289"/>
      <c r="H171" s="289" t="s">
        <v>840</v>
      </c>
      <c r="I171" s="289" t="s">
        <v>775</v>
      </c>
      <c r="J171" s="289" t="s">
        <v>824</v>
      </c>
      <c r="K171" s="337"/>
    </row>
    <row r="172" s="1" customFormat="1" ht="15" customHeight="1">
      <c r="B172" s="314"/>
      <c r="C172" s="289" t="s">
        <v>778</v>
      </c>
      <c r="D172" s="289"/>
      <c r="E172" s="289"/>
      <c r="F172" s="312" t="s">
        <v>779</v>
      </c>
      <c r="G172" s="289"/>
      <c r="H172" s="289" t="s">
        <v>840</v>
      </c>
      <c r="I172" s="289" t="s">
        <v>775</v>
      </c>
      <c r="J172" s="289">
        <v>50</v>
      </c>
      <c r="K172" s="337"/>
    </row>
    <row r="173" s="1" customFormat="1" ht="15" customHeight="1">
      <c r="B173" s="314"/>
      <c r="C173" s="289" t="s">
        <v>781</v>
      </c>
      <c r="D173" s="289"/>
      <c r="E173" s="289"/>
      <c r="F173" s="312" t="s">
        <v>773</v>
      </c>
      <c r="G173" s="289"/>
      <c r="H173" s="289" t="s">
        <v>840</v>
      </c>
      <c r="I173" s="289" t="s">
        <v>783</v>
      </c>
      <c r="J173" s="289"/>
      <c r="K173" s="337"/>
    </row>
    <row r="174" s="1" customFormat="1" ht="15" customHeight="1">
      <c r="B174" s="314"/>
      <c r="C174" s="289" t="s">
        <v>792</v>
      </c>
      <c r="D174" s="289"/>
      <c r="E174" s="289"/>
      <c r="F174" s="312" t="s">
        <v>779</v>
      </c>
      <c r="G174" s="289"/>
      <c r="H174" s="289" t="s">
        <v>840</v>
      </c>
      <c r="I174" s="289" t="s">
        <v>775</v>
      </c>
      <c r="J174" s="289">
        <v>50</v>
      </c>
      <c r="K174" s="337"/>
    </row>
    <row r="175" s="1" customFormat="1" ht="15" customHeight="1">
      <c r="B175" s="314"/>
      <c r="C175" s="289" t="s">
        <v>800</v>
      </c>
      <c r="D175" s="289"/>
      <c r="E175" s="289"/>
      <c r="F175" s="312" t="s">
        <v>779</v>
      </c>
      <c r="G175" s="289"/>
      <c r="H175" s="289" t="s">
        <v>840</v>
      </c>
      <c r="I175" s="289" t="s">
        <v>775</v>
      </c>
      <c r="J175" s="289">
        <v>50</v>
      </c>
      <c r="K175" s="337"/>
    </row>
    <row r="176" s="1" customFormat="1" ht="15" customHeight="1">
      <c r="B176" s="314"/>
      <c r="C176" s="289" t="s">
        <v>798</v>
      </c>
      <c r="D176" s="289"/>
      <c r="E176" s="289"/>
      <c r="F176" s="312" t="s">
        <v>779</v>
      </c>
      <c r="G176" s="289"/>
      <c r="H176" s="289" t="s">
        <v>840</v>
      </c>
      <c r="I176" s="289" t="s">
        <v>775</v>
      </c>
      <c r="J176" s="289">
        <v>50</v>
      </c>
      <c r="K176" s="337"/>
    </row>
    <row r="177" s="1" customFormat="1" ht="15" customHeight="1">
      <c r="B177" s="314"/>
      <c r="C177" s="289" t="s">
        <v>110</v>
      </c>
      <c r="D177" s="289"/>
      <c r="E177" s="289"/>
      <c r="F177" s="312" t="s">
        <v>773</v>
      </c>
      <c r="G177" s="289"/>
      <c r="H177" s="289" t="s">
        <v>841</v>
      </c>
      <c r="I177" s="289" t="s">
        <v>842</v>
      </c>
      <c r="J177" s="289"/>
      <c r="K177" s="337"/>
    </row>
    <row r="178" s="1" customFormat="1" ht="15" customHeight="1">
      <c r="B178" s="314"/>
      <c r="C178" s="289" t="s">
        <v>58</v>
      </c>
      <c r="D178" s="289"/>
      <c r="E178" s="289"/>
      <c r="F178" s="312" t="s">
        <v>773</v>
      </c>
      <c r="G178" s="289"/>
      <c r="H178" s="289" t="s">
        <v>843</v>
      </c>
      <c r="I178" s="289" t="s">
        <v>844</v>
      </c>
      <c r="J178" s="289">
        <v>1</v>
      </c>
      <c r="K178" s="337"/>
    </row>
    <row r="179" s="1" customFormat="1" ht="15" customHeight="1">
      <c r="B179" s="314"/>
      <c r="C179" s="289" t="s">
        <v>54</v>
      </c>
      <c r="D179" s="289"/>
      <c r="E179" s="289"/>
      <c r="F179" s="312" t="s">
        <v>773</v>
      </c>
      <c r="G179" s="289"/>
      <c r="H179" s="289" t="s">
        <v>845</v>
      </c>
      <c r="I179" s="289" t="s">
        <v>775</v>
      </c>
      <c r="J179" s="289">
        <v>20</v>
      </c>
      <c r="K179" s="337"/>
    </row>
    <row r="180" s="1" customFormat="1" ht="15" customHeight="1">
      <c r="B180" s="314"/>
      <c r="C180" s="289" t="s">
        <v>55</v>
      </c>
      <c r="D180" s="289"/>
      <c r="E180" s="289"/>
      <c r="F180" s="312" t="s">
        <v>773</v>
      </c>
      <c r="G180" s="289"/>
      <c r="H180" s="289" t="s">
        <v>846</v>
      </c>
      <c r="I180" s="289" t="s">
        <v>775</v>
      </c>
      <c r="J180" s="289">
        <v>255</v>
      </c>
      <c r="K180" s="337"/>
    </row>
    <row r="181" s="1" customFormat="1" ht="15" customHeight="1">
      <c r="B181" s="314"/>
      <c r="C181" s="289" t="s">
        <v>111</v>
      </c>
      <c r="D181" s="289"/>
      <c r="E181" s="289"/>
      <c r="F181" s="312" t="s">
        <v>773</v>
      </c>
      <c r="G181" s="289"/>
      <c r="H181" s="289" t="s">
        <v>737</v>
      </c>
      <c r="I181" s="289" t="s">
        <v>775</v>
      </c>
      <c r="J181" s="289">
        <v>10</v>
      </c>
      <c r="K181" s="337"/>
    </row>
    <row r="182" s="1" customFormat="1" ht="15" customHeight="1">
      <c r="B182" s="314"/>
      <c r="C182" s="289" t="s">
        <v>112</v>
      </c>
      <c r="D182" s="289"/>
      <c r="E182" s="289"/>
      <c r="F182" s="312" t="s">
        <v>773</v>
      </c>
      <c r="G182" s="289"/>
      <c r="H182" s="289" t="s">
        <v>847</v>
      </c>
      <c r="I182" s="289" t="s">
        <v>808</v>
      </c>
      <c r="J182" s="289"/>
      <c r="K182" s="337"/>
    </row>
    <row r="183" s="1" customFormat="1" ht="15" customHeight="1">
      <c r="B183" s="314"/>
      <c r="C183" s="289" t="s">
        <v>848</v>
      </c>
      <c r="D183" s="289"/>
      <c r="E183" s="289"/>
      <c r="F183" s="312" t="s">
        <v>773</v>
      </c>
      <c r="G183" s="289"/>
      <c r="H183" s="289" t="s">
        <v>849</v>
      </c>
      <c r="I183" s="289" t="s">
        <v>808</v>
      </c>
      <c r="J183" s="289"/>
      <c r="K183" s="337"/>
    </row>
    <row r="184" s="1" customFormat="1" ht="15" customHeight="1">
      <c r="B184" s="314"/>
      <c r="C184" s="289" t="s">
        <v>837</v>
      </c>
      <c r="D184" s="289"/>
      <c r="E184" s="289"/>
      <c r="F184" s="312" t="s">
        <v>773</v>
      </c>
      <c r="G184" s="289"/>
      <c r="H184" s="289" t="s">
        <v>850</v>
      </c>
      <c r="I184" s="289" t="s">
        <v>808</v>
      </c>
      <c r="J184" s="289"/>
      <c r="K184" s="337"/>
    </row>
    <row r="185" s="1" customFormat="1" ht="15" customHeight="1">
      <c r="B185" s="314"/>
      <c r="C185" s="289" t="s">
        <v>114</v>
      </c>
      <c r="D185" s="289"/>
      <c r="E185" s="289"/>
      <c r="F185" s="312" t="s">
        <v>779</v>
      </c>
      <c r="G185" s="289"/>
      <c r="H185" s="289" t="s">
        <v>851</v>
      </c>
      <c r="I185" s="289" t="s">
        <v>775</v>
      </c>
      <c r="J185" s="289">
        <v>50</v>
      </c>
      <c r="K185" s="337"/>
    </row>
    <row r="186" s="1" customFormat="1" ht="15" customHeight="1">
      <c r="B186" s="314"/>
      <c r="C186" s="289" t="s">
        <v>852</v>
      </c>
      <c r="D186" s="289"/>
      <c r="E186" s="289"/>
      <c r="F186" s="312" t="s">
        <v>779</v>
      </c>
      <c r="G186" s="289"/>
      <c r="H186" s="289" t="s">
        <v>853</v>
      </c>
      <c r="I186" s="289" t="s">
        <v>854</v>
      </c>
      <c r="J186" s="289"/>
      <c r="K186" s="337"/>
    </row>
    <row r="187" s="1" customFormat="1" ht="15" customHeight="1">
      <c r="B187" s="314"/>
      <c r="C187" s="289" t="s">
        <v>855</v>
      </c>
      <c r="D187" s="289"/>
      <c r="E187" s="289"/>
      <c r="F187" s="312" t="s">
        <v>779</v>
      </c>
      <c r="G187" s="289"/>
      <c r="H187" s="289" t="s">
        <v>856</v>
      </c>
      <c r="I187" s="289" t="s">
        <v>854</v>
      </c>
      <c r="J187" s="289"/>
      <c r="K187" s="337"/>
    </row>
    <row r="188" s="1" customFormat="1" ht="15" customHeight="1">
      <c r="B188" s="314"/>
      <c r="C188" s="289" t="s">
        <v>857</v>
      </c>
      <c r="D188" s="289"/>
      <c r="E188" s="289"/>
      <c r="F188" s="312" t="s">
        <v>779</v>
      </c>
      <c r="G188" s="289"/>
      <c r="H188" s="289" t="s">
        <v>858</v>
      </c>
      <c r="I188" s="289" t="s">
        <v>854</v>
      </c>
      <c r="J188" s="289"/>
      <c r="K188" s="337"/>
    </row>
    <row r="189" s="1" customFormat="1" ht="15" customHeight="1">
      <c r="B189" s="314"/>
      <c r="C189" s="350" t="s">
        <v>859</v>
      </c>
      <c r="D189" s="289"/>
      <c r="E189" s="289"/>
      <c r="F189" s="312" t="s">
        <v>779</v>
      </c>
      <c r="G189" s="289"/>
      <c r="H189" s="289" t="s">
        <v>860</v>
      </c>
      <c r="I189" s="289" t="s">
        <v>861</v>
      </c>
      <c r="J189" s="351" t="s">
        <v>862</v>
      </c>
      <c r="K189" s="337"/>
    </row>
    <row r="190" s="17" customFormat="1" ht="15" customHeight="1">
      <c r="B190" s="352"/>
      <c r="C190" s="353" t="s">
        <v>863</v>
      </c>
      <c r="D190" s="354"/>
      <c r="E190" s="354"/>
      <c r="F190" s="355" t="s">
        <v>779</v>
      </c>
      <c r="G190" s="354"/>
      <c r="H190" s="354" t="s">
        <v>864</v>
      </c>
      <c r="I190" s="354" t="s">
        <v>861</v>
      </c>
      <c r="J190" s="356" t="s">
        <v>862</v>
      </c>
      <c r="K190" s="357"/>
    </row>
    <row r="191" s="1" customFormat="1" ht="15" customHeight="1">
      <c r="B191" s="314"/>
      <c r="C191" s="350" t="s">
        <v>43</v>
      </c>
      <c r="D191" s="289"/>
      <c r="E191" s="289"/>
      <c r="F191" s="312" t="s">
        <v>773</v>
      </c>
      <c r="G191" s="289"/>
      <c r="H191" s="286" t="s">
        <v>865</v>
      </c>
      <c r="I191" s="289" t="s">
        <v>866</v>
      </c>
      <c r="J191" s="289"/>
      <c r="K191" s="337"/>
    </row>
    <row r="192" s="1" customFormat="1" ht="15" customHeight="1">
      <c r="B192" s="314"/>
      <c r="C192" s="350" t="s">
        <v>867</v>
      </c>
      <c r="D192" s="289"/>
      <c r="E192" s="289"/>
      <c r="F192" s="312" t="s">
        <v>773</v>
      </c>
      <c r="G192" s="289"/>
      <c r="H192" s="289" t="s">
        <v>868</v>
      </c>
      <c r="I192" s="289" t="s">
        <v>808</v>
      </c>
      <c r="J192" s="289"/>
      <c r="K192" s="337"/>
    </row>
    <row r="193" s="1" customFormat="1" ht="15" customHeight="1">
      <c r="B193" s="314"/>
      <c r="C193" s="350" t="s">
        <v>869</v>
      </c>
      <c r="D193" s="289"/>
      <c r="E193" s="289"/>
      <c r="F193" s="312" t="s">
        <v>773</v>
      </c>
      <c r="G193" s="289"/>
      <c r="H193" s="289" t="s">
        <v>870</v>
      </c>
      <c r="I193" s="289" t="s">
        <v>808</v>
      </c>
      <c r="J193" s="289"/>
      <c r="K193" s="337"/>
    </row>
    <row r="194" s="1" customFormat="1" ht="15" customHeight="1">
      <c r="B194" s="314"/>
      <c r="C194" s="350" t="s">
        <v>871</v>
      </c>
      <c r="D194" s="289"/>
      <c r="E194" s="289"/>
      <c r="F194" s="312" t="s">
        <v>779</v>
      </c>
      <c r="G194" s="289"/>
      <c r="H194" s="289" t="s">
        <v>872</v>
      </c>
      <c r="I194" s="289" t="s">
        <v>808</v>
      </c>
      <c r="J194" s="289"/>
      <c r="K194" s="337"/>
    </row>
    <row r="195" s="1" customFormat="1" ht="15" customHeight="1">
      <c r="B195" s="343"/>
      <c r="C195" s="358"/>
      <c r="D195" s="323"/>
      <c r="E195" s="323"/>
      <c r="F195" s="323"/>
      <c r="G195" s="323"/>
      <c r="H195" s="323"/>
      <c r="I195" s="323"/>
      <c r="J195" s="323"/>
      <c r="K195" s="344"/>
    </row>
    <row r="196" s="1" customFormat="1" ht="18.75" customHeight="1">
      <c r="B196" s="325"/>
      <c r="C196" s="335"/>
      <c r="D196" s="335"/>
      <c r="E196" s="335"/>
      <c r="F196" s="345"/>
      <c r="G196" s="335"/>
      <c r="H196" s="335"/>
      <c r="I196" s="335"/>
      <c r="J196" s="335"/>
      <c r="K196" s="325"/>
    </row>
    <row r="197" s="1" customFormat="1" ht="18.75" customHeight="1">
      <c r="B197" s="325"/>
      <c r="C197" s="335"/>
      <c r="D197" s="335"/>
      <c r="E197" s="335"/>
      <c r="F197" s="345"/>
      <c r="G197" s="335"/>
      <c r="H197" s="335"/>
      <c r="I197" s="335"/>
      <c r="J197" s="335"/>
      <c r="K197" s="325"/>
    </row>
    <row r="198" s="1" customFormat="1" ht="18.75" customHeight="1">
      <c r="B198" s="297"/>
      <c r="C198" s="297"/>
      <c r="D198" s="297"/>
      <c r="E198" s="297"/>
      <c r="F198" s="297"/>
      <c r="G198" s="297"/>
      <c r="H198" s="297"/>
      <c r="I198" s="297"/>
      <c r="J198" s="297"/>
      <c r="K198" s="297"/>
    </row>
    <row r="199" s="1" customFormat="1" ht="13.5">
      <c r="B199" s="276"/>
      <c r="C199" s="277"/>
      <c r="D199" s="277"/>
      <c r="E199" s="277"/>
      <c r="F199" s="277"/>
      <c r="G199" s="277"/>
      <c r="H199" s="277"/>
      <c r="I199" s="277"/>
      <c r="J199" s="277"/>
      <c r="K199" s="278"/>
    </row>
    <row r="200" s="1" customFormat="1" ht="21">
      <c r="B200" s="279"/>
      <c r="C200" s="280" t="s">
        <v>873</v>
      </c>
      <c r="D200" s="280"/>
      <c r="E200" s="280"/>
      <c r="F200" s="280"/>
      <c r="G200" s="280"/>
      <c r="H200" s="280"/>
      <c r="I200" s="280"/>
      <c r="J200" s="280"/>
      <c r="K200" s="281"/>
    </row>
    <row r="201" s="1" customFormat="1" ht="25.5" customHeight="1">
      <c r="B201" s="279"/>
      <c r="C201" s="359" t="s">
        <v>874</v>
      </c>
      <c r="D201" s="359"/>
      <c r="E201" s="359"/>
      <c r="F201" s="359" t="s">
        <v>875</v>
      </c>
      <c r="G201" s="360"/>
      <c r="H201" s="359" t="s">
        <v>876</v>
      </c>
      <c r="I201" s="359"/>
      <c r="J201" s="359"/>
      <c r="K201" s="281"/>
    </row>
    <row r="202" s="1" customFormat="1" ht="5.25" customHeight="1">
      <c r="B202" s="314"/>
      <c r="C202" s="309"/>
      <c r="D202" s="309"/>
      <c r="E202" s="309"/>
      <c r="F202" s="309"/>
      <c r="G202" s="335"/>
      <c r="H202" s="309"/>
      <c r="I202" s="309"/>
      <c r="J202" s="309"/>
      <c r="K202" s="337"/>
    </row>
    <row r="203" s="1" customFormat="1" ht="15" customHeight="1">
      <c r="B203" s="314"/>
      <c r="C203" s="289" t="s">
        <v>866</v>
      </c>
      <c r="D203" s="289"/>
      <c r="E203" s="289"/>
      <c r="F203" s="312" t="s">
        <v>44</v>
      </c>
      <c r="G203" s="289"/>
      <c r="H203" s="289" t="s">
        <v>877</v>
      </c>
      <c r="I203" s="289"/>
      <c r="J203" s="289"/>
      <c r="K203" s="337"/>
    </row>
    <row r="204" s="1" customFormat="1" ht="15" customHeight="1">
      <c r="B204" s="314"/>
      <c r="C204" s="289"/>
      <c r="D204" s="289"/>
      <c r="E204" s="289"/>
      <c r="F204" s="312" t="s">
        <v>45</v>
      </c>
      <c r="G204" s="289"/>
      <c r="H204" s="289" t="s">
        <v>878</v>
      </c>
      <c r="I204" s="289"/>
      <c r="J204" s="289"/>
      <c r="K204" s="337"/>
    </row>
    <row r="205" s="1" customFormat="1" ht="15" customHeight="1">
      <c r="B205" s="314"/>
      <c r="C205" s="289"/>
      <c r="D205" s="289"/>
      <c r="E205" s="289"/>
      <c r="F205" s="312" t="s">
        <v>48</v>
      </c>
      <c r="G205" s="289"/>
      <c r="H205" s="289" t="s">
        <v>879</v>
      </c>
      <c r="I205" s="289"/>
      <c r="J205" s="289"/>
      <c r="K205" s="337"/>
    </row>
    <row r="206" s="1" customFormat="1" ht="15" customHeight="1">
      <c r="B206" s="314"/>
      <c r="C206" s="289"/>
      <c r="D206" s="289"/>
      <c r="E206" s="289"/>
      <c r="F206" s="312" t="s">
        <v>46</v>
      </c>
      <c r="G206" s="289"/>
      <c r="H206" s="289" t="s">
        <v>880</v>
      </c>
      <c r="I206" s="289"/>
      <c r="J206" s="289"/>
      <c r="K206" s="337"/>
    </row>
    <row r="207" s="1" customFormat="1" ht="15" customHeight="1">
      <c r="B207" s="314"/>
      <c r="C207" s="289"/>
      <c r="D207" s="289"/>
      <c r="E207" s="289"/>
      <c r="F207" s="312" t="s">
        <v>47</v>
      </c>
      <c r="G207" s="289"/>
      <c r="H207" s="289" t="s">
        <v>881</v>
      </c>
      <c r="I207" s="289"/>
      <c r="J207" s="289"/>
      <c r="K207" s="337"/>
    </row>
    <row r="208" s="1" customFormat="1" ht="15" customHeight="1">
      <c r="B208" s="314"/>
      <c r="C208" s="289"/>
      <c r="D208" s="289"/>
      <c r="E208" s="289"/>
      <c r="F208" s="312"/>
      <c r="G208" s="289"/>
      <c r="H208" s="289"/>
      <c r="I208" s="289"/>
      <c r="J208" s="289"/>
      <c r="K208" s="337"/>
    </row>
    <row r="209" s="1" customFormat="1" ht="15" customHeight="1">
      <c r="B209" s="314"/>
      <c r="C209" s="289" t="s">
        <v>820</v>
      </c>
      <c r="D209" s="289"/>
      <c r="E209" s="289"/>
      <c r="F209" s="312" t="s">
        <v>80</v>
      </c>
      <c r="G209" s="289"/>
      <c r="H209" s="289" t="s">
        <v>882</v>
      </c>
      <c r="I209" s="289"/>
      <c r="J209" s="289"/>
      <c r="K209" s="337"/>
    </row>
    <row r="210" s="1" customFormat="1" ht="15" customHeight="1">
      <c r="B210" s="314"/>
      <c r="C210" s="289"/>
      <c r="D210" s="289"/>
      <c r="E210" s="289"/>
      <c r="F210" s="312" t="s">
        <v>716</v>
      </c>
      <c r="G210" s="289"/>
      <c r="H210" s="289" t="s">
        <v>717</v>
      </c>
      <c r="I210" s="289"/>
      <c r="J210" s="289"/>
      <c r="K210" s="337"/>
    </row>
    <row r="211" s="1" customFormat="1" ht="15" customHeight="1">
      <c r="B211" s="314"/>
      <c r="C211" s="289"/>
      <c r="D211" s="289"/>
      <c r="E211" s="289"/>
      <c r="F211" s="312" t="s">
        <v>714</v>
      </c>
      <c r="G211" s="289"/>
      <c r="H211" s="289" t="s">
        <v>883</v>
      </c>
      <c r="I211" s="289"/>
      <c r="J211" s="289"/>
      <c r="K211" s="337"/>
    </row>
    <row r="212" s="1" customFormat="1" ht="15" customHeight="1">
      <c r="B212" s="361"/>
      <c r="C212" s="289"/>
      <c r="D212" s="289"/>
      <c r="E212" s="289"/>
      <c r="F212" s="312" t="s">
        <v>92</v>
      </c>
      <c r="G212" s="350"/>
      <c r="H212" s="341" t="s">
        <v>718</v>
      </c>
      <c r="I212" s="341"/>
      <c r="J212" s="341"/>
      <c r="K212" s="362"/>
    </row>
    <row r="213" s="1" customFormat="1" ht="15" customHeight="1">
      <c r="B213" s="361"/>
      <c r="C213" s="289"/>
      <c r="D213" s="289"/>
      <c r="E213" s="289"/>
      <c r="F213" s="312" t="s">
        <v>719</v>
      </c>
      <c r="G213" s="350"/>
      <c r="H213" s="341" t="s">
        <v>689</v>
      </c>
      <c r="I213" s="341"/>
      <c r="J213" s="341"/>
      <c r="K213" s="362"/>
    </row>
    <row r="214" s="1" customFormat="1" ht="15" customHeight="1">
      <c r="B214" s="361"/>
      <c r="C214" s="289"/>
      <c r="D214" s="289"/>
      <c r="E214" s="289"/>
      <c r="F214" s="312"/>
      <c r="G214" s="350"/>
      <c r="H214" s="341"/>
      <c r="I214" s="341"/>
      <c r="J214" s="341"/>
      <c r="K214" s="362"/>
    </row>
    <row r="215" s="1" customFormat="1" ht="15" customHeight="1">
      <c r="B215" s="361"/>
      <c r="C215" s="289" t="s">
        <v>844</v>
      </c>
      <c r="D215" s="289"/>
      <c r="E215" s="289"/>
      <c r="F215" s="312">
        <v>1</v>
      </c>
      <c r="G215" s="350"/>
      <c r="H215" s="341" t="s">
        <v>884</v>
      </c>
      <c r="I215" s="341"/>
      <c r="J215" s="341"/>
      <c r="K215" s="362"/>
    </row>
    <row r="216" s="1" customFormat="1" ht="15" customHeight="1">
      <c r="B216" s="361"/>
      <c r="C216" s="289"/>
      <c r="D216" s="289"/>
      <c r="E216" s="289"/>
      <c r="F216" s="312">
        <v>2</v>
      </c>
      <c r="G216" s="350"/>
      <c r="H216" s="341" t="s">
        <v>885</v>
      </c>
      <c r="I216" s="341"/>
      <c r="J216" s="341"/>
      <c r="K216" s="362"/>
    </row>
    <row r="217" s="1" customFormat="1" ht="15" customHeight="1">
      <c r="B217" s="361"/>
      <c r="C217" s="289"/>
      <c r="D217" s="289"/>
      <c r="E217" s="289"/>
      <c r="F217" s="312">
        <v>3</v>
      </c>
      <c r="G217" s="350"/>
      <c r="H217" s="341" t="s">
        <v>886</v>
      </c>
      <c r="I217" s="341"/>
      <c r="J217" s="341"/>
      <c r="K217" s="362"/>
    </row>
    <row r="218" s="1" customFormat="1" ht="15" customHeight="1">
      <c r="B218" s="361"/>
      <c r="C218" s="289"/>
      <c r="D218" s="289"/>
      <c r="E218" s="289"/>
      <c r="F218" s="312">
        <v>4</v>
      </c>
      <c r="G218" s="350"/>
      <c r="H218" s="341" t="s">
        <v>887</v>
      </c>
      <c r="I218" s="341"/>
      <c r="J218" s="341"/>
      <c r="K218" s="362"/>
    </row>
    <row r="219" s="1" customFormat="1" ht="12.75" customHeight="1">
      <c r="B219" s="363"/>
      <c r="C219" s="364"/>
      <c r="D219" s="364"/>
      <c r="E219" s="364"/>
      <c r="F219" s="364"/>
      <c r="G219" s="364"/>
      <c r="H219" s="364"/>
      <c r="I219" s="364"/>
      <c r="J219" s="364"/>
      <c r="K219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Notebook2</dc:creator>
  <cp:lastModifiedBy>Notebook2</cp:lastModifiedBy>
  <dcterms:created xsi:type="dcterms:W3CDTF">2024-02-12T13:35:42Z</dcterms:created>
  <dcterms:modified xsi:type="dcterms:W3CDTF">2024-02-12T13:35:49Z</dcterms:modified>
</cp:coreProperties>
</file>